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5" windowWidth="27885" windowHeight="17505"/>
  </bookViews>
  <sheets>
    <sheet name="Échantillon" sheetId="2" r:id="rId1"/>
    <sheet name="Synthèse" sheetId="5" r:id="rId2"/>
    <sheet name="P01" sheetId="6" r:id="rId3"/>
    <sheet name="P02" sheetId="7" r:id="rId4"/>
    <sheet name="P03" sheetId="8" r:id="rId5"/>
    <sheet name="P04" sheetId="9" r:id="rId6"/>
    <sheet name="P05" sheetId="10" r:id="rId7"/>
    <sheet name="P06" sheetId="11" r:id="rId8"/>
    <sheet name="P07" sheetId="12" r:id="rId9"/>
    <sheet name="P08" sheetId="13" r:id="rId10"/>
    <sheet name="P09" sheetId="14" r:id="rId11"/>
    <sheet name="P10" sheetId="15" r:id="rId12"/>
  </sheets>
  <definedNames>
    <definedName name="_xlnm._FilterDatabase" localSheetId="2" hidden="1">'P01'!$D$3:$D$109</definedName>
    <definedName name="_xlnm._FilterDatabase" localSheetId="3" hidden="1">'P02'!$D$3:$D$109</definedName>
    <definedName name="_xlnm._FilterDatabase" localSheetId="4" hidden="1">'P03'!$D$3:$D$109</definedName>
    <definedName name="_xlnm._FilterDatabase" localSheetId="5" hidden="1">'P04'!$D$3:$D$109</definedName>
    <definedName name="_xlnm._FilterDatabase" localSheetId="6" hidden="1">'P05'!$D$3:$D$109</definedName>
    <definedName name="_xlnm._FilterDatabase" localSheetId="7" hidden="1">'P06'!$D$3:$D$109</definedName>
    <definedName name="_xlnm._FilterDatabase" localSheetId="8" hidden="1">'P07'!$D$3:$D$109</definedName>
    <definedName name="_xlnm._FilterDatabase" localSheetId="9" hidden="1">'P08'!$D$3:$D$109</definedName>
    <definedName name="_xlnm._FilterDatabase" localSheetId="10" hidden="1">'P09'!$D$3:$D$109</definedName>
    <definedName name="_xlnm._FilterDatabase" localSheetId="11" hidden="1">'P10'!$D$3:$D$109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5" l="1"/>
  <c r="O11" i="5"/>
  <c r="O10" i="5"/>
  <c r="O9" i="5"/>
  <c r="A2" i="12"/>
  <c r="B46" i="7"/>
  <c r="B46" i="15"/>
  <c r="B46" i="14"/>
  <c r="B46" i="13"/>
  <c r="B46" i="12"/>
  <c r="B46" i="11"/>
  <c r="B46" i="10"/>
  <c r="B46" i="9"/>
  <c r="B46" i="8"/>
  <c r="A98" i="8" l="1"/>
  <c r="A98" i="9"/>
  <c r="A98" i="10"/>
  <c r="A98" i="11"/>
  <c r="A98" i="12"/>
  <c r="A98" i="13"/>
  <c r="A98" i="14"/>
  <c r="A98" i="15"/>
  <c r="A98" i="7"/>
  <c r="A87" i="8"/>
  <c r="A87" i="9"/>
  <c r="A87" i="10"/>
  <c r="A87" i="11"/>
  <c r="A87" i="12"/>
  <c r="A87" i="13"/>
  <c r="A87" i="14"/>
  <c r="A87" i="15"/>
  <c r="A87" i="7"/>
  <c r="A87" i="6"/>
  <c r="A74" i="8"/>
  <c r="A74" i="9"/>
  <c r="A74" i="10"/>
  <c r="A74" i="11"/>
  <c r="A74" i="12"/>
  <c r="A74" i="13"/>
  <c r="A74" i="14"/>
  <c r="A74" i="15"/>
  <c r="A74" i="7"/>
  <c r="A74" i="6"/>
  <c r="A98" i="6"/>
  <c r="H9" i="5"/>
  <c r="P9" i="5" s="1"/>
  <c r="Q125" i="5"/>
  <c r="Q116" i="5"/>
  <c r="Q113" i="5"/>
  <c r="Q106" i="5"/>
  <c r="Q105" i="5"/>
  <c r="Q97" i="5"/>
  <c r="Q95" i="5"/>
  <c r="Q87" i="5"/>
  <c r="Q86" i="5"/>
  <c r="Q79" i="5"/>
  <c r="Q78" i="5"/>
  <c r="Q40" i="5"/>
  <c r="Q31" i="5"/>
  <c r="Q16" i="5"/>
  <c r="P123" i="5"/>
  <c r="P122" i="5"/>
  <c r="P111" i="5"/>
  <c r="P103" i="5"/>
  <c r="P64" i="5"/>
  <c r="P63" i="5"/>
  <c r="P55" i="5"/>
  <c r="P54" i="5"/>
  <c r="P32" i="5"/>
  <c r="P15" i="5"/>
  <c r="P14" i="5"/>
  <c r="O117" i="5"/>
  <c r="O107" i="5"/>
  <c r="O106" i="5"/>
  <c r="O97" i="5"/>
  <c r="O95" i="5"/>
  <c r="O87" i="5"/>
  <c r="O86" i="5"/>
  <c r="O79" i="5"/>
  <c r="O78" i="5"/>
  <c r="O69" i="5"/>
  <c r="O59" i="5"/>
  <c r="N123" i="5"/>
  <c r="N122" i="5"/>
  <c r="N108" i="5"/>
  <c r="N99" i="5"/>
  <c r="N98" i="5"/>
  <c r="N90" i="5"/>
  <c r="N89" i="5"/>
  <c r="N81" i="5"/>
  <c r="N80" i="5"/>
  <c r="N70" i="5"/>
  <c r="N69" i="5"/>
  <c r="N60" i="5"/>
  <c r="N59" i="5"/>
  <c r="N23" i="5"/>
  <c r="N22" i="5"/>
  <c r="N10" i="5"/>
  <c r="N9" i="5"/>
  <c r="M116" i="5"/>
  <c r="M113" i="5"/>
  <c r="M105" i="5"/>
  <c r="M104" i="5"/>
  <c r="M94" i="5"/>
  <c r="M85" i="5"/>
  <c r="M77" i="5"/>
  <c r="M64" i="5"/>
  <c r="M63" i="5"/>
  <c r="M55" i="5"/>
  <c r="M54" i="5"/>
  <c r="M15" i="5"/>
  <c r="M14" i="5"/>
  <c r="L117" i="5"/>
  <c r="L108" i="5"/>
  <c r="L107" i="5"/>
  <c r="L98" i="5"/>
  <c r="L97" i="5"/>
  <c r="L89" i="5"/>
  <c r="L87" i="5"/>
  <c r="L80" i="5"/>
  <c r="L79" i="5"/>
  <c r="L69" i="5"/>
  <c r="L59" i="5"/>
  <c r="L43" i="5"/>
  <c r="L15" i="5"/>
  <c r="L14" i="5"/>
  <c r="K117" i="5"/>
  <c r="K107" i="5"/>
  <c r="K106" i="5"/>
  <c r="K97" i="5"/>
  <c r="K95" i="5"/>
  <c r="K87" i="5"/>
  <c r="K86" i="5"/>
  <c r="K79" i="5"/>
  <c r="K78" i="5"/>
  <c r="K40" i="5"/>
  <c r="K16" i="5"/>
  <c r="J123" i="5"/>
  <c r="J122" i="5"/>
  <c r="J108" i="5"/>
  <c r="J99" i="5"/>
  <c r="J98" i="5"/>
  <c r="J90" i="5"/>
  <c r="J89" i="5"/>
  <c r="J81" i="5"/>
  <c r="J80" i="5"/>
  <c r="J71" i="5"/>
  <c r="J70" i="5"/>
  <c r="J61" i="5"/>
  <c r="J60" i="5"/>
  <c r="J33" i="5"/>
  <c r="J15" i="5"/>
  <c r="J14" i="5"/>
  <c r="I117" i="5"/>
  <c r="I107" i="5"/>
  <c r="I106" i="5"/>
  <c r="I97" i="5"/>
  <c r="I95" i="5"/>
  <c r="I85" i="5"/>
  <c r="I77" i="5"/>
  <c r="I62" i="5"/>
  <c r="I61" i="5"/>
  <c r="I50" i="5"/>
  <c r="I22" i="5"/>
  <c r="I10" i="5"/>
  <c r="I9" i="5"/>
  <c r="H11" i="5"/>
  <c r="A31" i="7"/>
  <c r="A31" i="8"/>
  <c r="A31" i="9"/>
  <c r="A31" i="10"/>
  <c r="A31" i="11"/>
  <c r="A31" i="12"/>
  <c r="A31" i="13"/>
  <c r="A31" i="14"/>
  <c r="A31" i="15"/>
  <c r="A31" i="6"/>
  <c r="H10" i="5"/>
  <c r="P10" i="5" s="1"/>
  <c r="H22" i="5"/>
  <c r="P22" i="5" s="1"/>
  <c r="A1" i="15"/>
  <c r="A1" i="14"/>
  <c r="A1" i="13"/>
  <c r="A1" i="10"/>
  <c r="A1" i="11"/>
  <c r="A1" i="12"/>
  <c r="A1" i="9"/>
  <c r="A1" i="8"/>
  <c r="A1" i="7"/>
  <c r="H4" i="5"/>
  <c r="A60" i="7"/>
  <c r="A60" i="8"/>
  <c r="A60" i="9"/>
  <c r="A60" i="10"/>
  <c r="A60" i="11"/>
  <c r="A60" i="12"/>
  <c r="A60" i="13"/>
  <c r="A60" i="14"/>
  <c r="A60" i="15"/>
  <c r="A60" i="6"/>
  <c r="A56" i="7"/>
  <c r="A56" i="8"/>
  <c r="A56" i="9"/>
  <c r="A56" i="10"/>
  <c r="A56" i="11"/>
  <c r="A56" i="12"/>
  <c r="A56" i="13"/>
  <c r="A56" i="14"/>
  <c r="A56" i="15"/>
  <c r="A56" i="6"/>
  <c r="A46" i="7"/>
  <c r="A46" i="8"/>
  <c r="A46" i="9"/>
  <c r="A46" i="10"/>
  <c r="A46" i="11"/>
  <c r="A46" i="12"/>
  <c r="A46" i="13"/>
  <c r="A46" i="14"/>
  <c r="A46" i="15"/>
  <c r="A46" i="6"/>
  <c r="A41" i="7"/>
  <c r="A41" i="8"/>
  <c r="A41" i="9"/>
  <c r="A41" i="10"/>
  <c r="A41" i="11"/>
  <c r="A41" i="12"/>
  <c r="A41" i="13"/>
  <c r="A41" i="14"/>
  <c r="A41" i="15"/>
  <c r="A41" i="6"/>
  <c r="A39" i="7"/>
  <c r="A39" i="8"/>
  <c r="A39" i="9"/>
  <c r="A39" i="10"/>
  <c r="A39" i="11"/>
  <c r="A39" i="12"/>
  <c r="A39" i="13"/>
  <c r="A39" i="14"/>
  <c r="A39" i="15"/>
  <c r="A39" i="6"/>
  <c r="A18" i="7"/>
  <c r="A18" i="8"/>
  <c r="A18" i="9"/>
  <c r="A18" i="10"/>
  <c r="A18" i="11"/>
  <c r="A18" i="12"/>
  <c r="A18" i="13"/>
  <c r="A18" i="14"/>
  <c r="A18" i="15"/>
  <c r="A18" i="6"/>
  <c r="A15" i="7"/>
  <c r="A15" i="8"/>
  <c r="A15" i="9"/>
  <c r="A15" i="10"/>
  <c r="A15" i="11"/>
  <c r="A15" i="12"/>
  <c r="A15" i="13"/>
  <c r="A15" i="14"/>
  <c r="A15" i="15"/>
  <c r="A15" i="6"/>
  <c r="A13" i="7"/>
  <c r="A13" i="8"/>
  <c r="A13" i="9"/>
  <c r="A13" i="10"/>
  <c r="A13" i="11"/>
  <c r="A13" i="12"/>
  <c r="A13" i="13"/>
  <c r="A13" i="14"/>
  <c r="A13" i="15"/>
  <c r="A13" i="6"/>
  <c r="A4" i="7"/>
  <c r="A4" i="8"/>
  <c r="A4" i="9"/>
  <c r="A4" i="10"/>
  <c r="A4" i="11"/>
  <c r="A4" i="12"/>
  <c r="A4" i="13"/>
  <c r="A4" i="14"/>
  <c r="A4" i="15"/>
  <c r="A4" i="6"/>
  <c r="C60" i="7"/>
  <c r="C60" i="8"/>
  <c r="C60" i="9"/>
  <c r="C60" i="10"/>
  <c r="C60" i="11"/>
  <c r="C60" i="12"/>
  <c r="C60" i="13"/>
  <c r="C60" i="14"/>
  <c r="C60" i="15"/>
  <c r="C60" i="6"/>
  <c r="B104" i="7"/>
  <c r="C104" i="7"/>
  <c r="B105" i="7"/>
  <c r="C105" i="7"/>
  <c r="B106" i="7"/>
  <c r="C106" i="7"/>
  <c r="B107" i="7"/>
  <c r="C107" i="7"/>
  <c r="B108" i="7"/>
  <c r="C108" i="7"/>
  <c r="B109" i="7"/>
  <c r="C109" i="7"/>
  <c r="B104" i="8"/>
  <c r="C104" i="8"/>
  <c r="B105" i="8"/>
  <c r="C105" i="8"/>
  <c r="B106" i="8"/>
  <c r="C106" i="8"/>
  <c r="B107" i="8"/>
  <c r="C107" i="8"/>
  <c r="B108" i="8"/>
  <c r="C108" i="8"/>
  <c r="B109" i="8"/>
  <c r="C109" i="8"/>
  <c r="B104" i="9"/>
  <c r="C104" i="9"/>
  <c r="B105" i="9"/>
  <c r="C105" i="9"/>
  <c r="B106" i="9"/>
  <c r="C106" i="9"/>
  <c r="B107" i="9"/>
  <c r="C107" i="9"/>
  <c r="B108" i="9"/>
  <c r="C108" i="9"/>
  <c r="B109" i="9"/>
  <c r="C109" i="9"/>
  <c r="B104" i="10"/>
  <c r="C104" i="10"/>
  <c r="B105" i="10"/>
  <c r="C105" i="10"/>
  <c r="B106" i="10"/>
  <c r="C106" i="10"/>
  <c r="B107" i="10"/>
  <c r="C107" i="10"/>
  <c r="B108" i="10"/>
  <c r="C108" i="10"/>
  <c r="B109" i="10"/>
  <c r="C109" i="10"/>
  <c r="B104" i="11"/>
  <c r="C104" i="11"/>
  <c r="B105" i="11"/>
  <c r="C105" i="11"/>
  <c r="B106" i="11"/>
  <c r="C106" i="11"/>
  <c r="B107" i="11"/>
  <c r="C107" i="11"/>
  <c r="B108" i="11"/>
  <c r="C108" i="11"/>
  <c r="B109" i="11"/>
  <c r="C109" i="11"/>
  <c r="B104" i="12"/>
  <c r="C104" i="12"/>
  <c r="B105" i="12"/>
  <c r="C105" i="12"/>
  <c r="B106" i="12"/>
  <c r="C106" i="12"/>
  <c r="B107" i="12"/>
  <c r="C107" i="12"/>
  <c r="B108" i="12"/>
  <c r="C108" i="12"/>
  <c r="B109" i="12"/>
  <c r="C109" i="12"/>
  <c r="B104" i="13"/>
  <c r="C104" i="13"/>
  <c r="B105" i="13"/>
  <c r="C105" i="13"/>
  <c r="B106" i="13"/>
  <c r="C106" i="13"/>
  <c r="B107" i="13"/>
  <c r="C107" i="13"/>
  <c r="B108" i="13"/>
  <c r="C108" i="13"/>
  <c r="B109" i="13"/>
  <c r="C109" i="13"/>
  <c r="B104" i="14"/>
  <c r="C104" i="14"/>
  <c r="B105" i="14"/>
  <c r="C105" i="14"/>
  <c r="B106" i="14"/>
  <c r="C106" i="14"/>
  <c r="B107" i="14"/>
  <c r="C107" i="14"/>
  <c r="B108" i="14"/>
  <c r="C108" i="14"/>
  <c r="B109" i="14"/>
  <c r="C109" i="14"/>
  <c r="B104" i="15"/>
  <c r="C104" i="15"/>
  <c r="B105" i="15"/>
  <c r="C105" i="15"/>
  <c r="B106" i="15"/>
  <c r="C106" i="15"/>
  <c r="B107" i="15"/>
  <c r="C107" i="15"/>
  <c r="B108" i="15"/>
  <c r="C108" i="15"/>
  <c r="B109" i="15"/>
  <c r="C109" i="15"/>
  <c r="B104" i="6"/>
  <c r="C104" i="6"/>
  <c r="B105" i="6"/>
  <c r="C105" i="6"/>
  <c r="B106" i="6"/>
  <c r="C106" i="6"/>
  <c r="B107" i="6"/>
  <c r="C107" i="6"/>
  <c r="B108" i="6"/>
  <c r="C108" i="6"/>
  <c r="B109" i="6"/>
  <c r="C109" i="6"/>
  <c r="B99" i="7"/>
  <c r="C99" i="7"/>
  <c r="B100" i="7"/>
  <c r="C100" i="7"/>
  <c r="B101" i="7"/>
  <c r="C101" i="7"/>
  <c r="B102" i="7"/>
  <c r="C102" i="7"/>
  <c r="B103" i="7"/>
  <c r="C103" i="7"/>
  <c r="B99" i="8"/>
  <c r="C99" i="8"/>
  <c r="B100" i="8"/>
  <c r="C100" i="8"/>
  <c r="B101" i="8"/>
  <c r="C101" i="8"/>
  <c r="B102" i="8"/>
  <c r="C102" i="8"/>
  <c r="B103" i="8"/>
  <c r="C103" i="8"/>
  <c r="B99" i="9"/>
  <c r="C99" i="9"/>
  <c r="B100" i="9"/>
  <c r="C100" i="9"/>
  <c r="B101" i="9"/>
  <c r="C101" i="9"/>
  <c r="B102" i="9"/>
  <c r="C102" i="9"/>
  <c r="B103" i="9"/>
  <c r="C103" i="9"/>
  <c r="B99" i="10"/>
  <c r="C99" i="10"/>
  <c r="B100" i="10"/>
  <c r="C100" i="10"/>
  <c r="B101" i="10"/>
  <c r="C101" i="10"/>
  <c r="B102" i="10"/>
  <c r="C102" i="10"/>
  <c r="B103" i="10"/>
  <c r="C103" i="10"/>
  <c r="B99" i="11"/>
  <c r="C99" i="11"/>
  <c r="B100" i="11"/>
  <c r="C100" i="11"/>
  <c r="B101" i="11"/>
  <c r="C101" i="11"/>
  <c r="B102" i="11"/>
  <c r="C102" i="11"/>
  <c r="B103" i="11"/>
  <c r="C103" i="11"/>
  <c r="B99" i="12"/>
  <c r="C99" i="12"/>
  <c r="B100" i="12"/>
  <c r="C100" i="12"/>
  <c r="B101" i="12"/>
  <c r="C101" i="12"/>
  <c r="B102" i="12"/>
  <c r="C102" i="12"/>
  <c r="B103" i="12"/>
  <c r="C103" i="12"/>
  <c r="B99" i="13"/>
  <c r="C99" i="13"/>
  <c r="B100" i="13"/>
  <c r="C100" i="13"/>
  <c r="B101" i="13"/>
  <c r="C101" i="13"/>
  <c r="B102" i="13"/>
  <c r="C102" i="13"/>
  <c r="B103" i="13"/>
  <c r="C103" i="13"/>
  <c r="B99" i="14"/>
  <c r="C99" i="14"/>
  <c r="B100" i="14"/>
  <c r="C100" i="14"/>
  <c r="B101" i="14"/>
  <c r="C101" i="14"/>
  <c r="B102" i="14"/>
  <c r="C102" i="14"/>
  <c r="B103" i="14"/>
  <c r="C103" i="14"/>
  <c r="B99" i="15"/>
  <c r="C99" i="15"/>
  <c r="B100" i="15"/>
  <c r="C100" i="15"/>
  <c r="B101" i="15"/>
  <c r="C101" i="15"/>
  <c r="B102" i="15"/>
  <c r="C102" i="15"/>
  <c r="B103" i="15"/>
  <c r="C103" i="15"/>
  <c r="B99" i="6"/>
  <c r="C99" i="6"/>
  <c r="B100" i="6"/>
  <c r="C100" i="6"/>
  <c r="B101" i="6"/>
  <c r="C101" i="6"/>
  <c r="B102" i="6"/>
  <c r="C102" i="6"/>
  <c r="B103" i="6"/>
  <c r="C103" i="6"/>
  <c r="C98" i="7"/>
  <c r="C98" i="8"/>
  <c r="C98" i="9"/>
  <c r="C98" i="10"/>
  <c r="C98" i="11"/>
  <c r="C98" i="12"/>
  <c r="C98" i="13"/>
  <c r="C98" i="14"/>
  <c r="C98" i="15"/>
  <c r="C98" i="6"/>
  <c r="B98" i="7"/>
  <c r="B98" i="8"/>
  <c r="B98" i="9"/>
  <c r="B98" i="10"/>
  <c r="B98" i="11"/>
  <c r="B98" i="12"/>
  <c r="B98" i="13"/>
  <c r="B98" i="14"/>
  <c r="B98" i="15"/>
  <c r="B98" i="6"/>
  <c r="B94" i="7"/>
  <c r="C94" i="7"/>
  <c r="B95" i="7"/>
  <c r="C95" i="7"/>
  <c r="B96" i="7"/>
  <c r="C96" i="7"/>
  <c r="B97" i="7"/>
  <c r="C97" i="7"/>
  <c r="B94" i="8"/>
  <c r="C94" i="8"/>
  <c r="B95" i="8"/>
  <c r="C95" i="8"/>
  <c r="B96" i="8"/>
  <c r="C96" i="8"/>
  <c r="B97" i="8"/>
  <c r="C97" i="8"/>
  <c r="B94" i="9"/>
  <c r="C94" i="9"/>
  <c r="B95" i="9"/>
  <c r="C95" i="9"/>
  <c r="B96" i="9"/>
  <c r="C96" i="9"/>
  <c r="B97" i="9"/>
  <c r="C97" i="9"/>
  <c r="B94" i="10"/>
  <c r="C94" i="10"/>
  <c r="B95" i="10"/>
  <c r="C95" i="10"/>
  <c r="B96" i="10"/>
  <c r="C96" i="10"/>
  <c r="B97" i="10"/>
  <c r="C97" i="10"/>
  <c r="B94" i="11"/>
  <c r="C94" i="11"/>
  <c r="B95" i="11"/>
  <c r="C95" i="11"/>
  <c r="B96" i="11"/>
  <c r="C96" i="11"/>
  <c r="B97" i="11"/>
  <c r="C97" i="11"/>
  <c r="B94" i="12"/>
  <c r="C94" i="12"/>
  <c r="B95" i="12"/>
  <c r="C95" i="12"/>
  <c r="B96" i="12"/>
  <c r="C96" i="12"/>
  <c r="B97" i="12"/>
  <c r="C97" i="12"/>
  <c r="B94" i="13"/>
  <c r="C94" i="13"/>
  <c r="B95" i="13"/>
  <c r="C95" i="13"/>
  <c r="B96" i="13"/>
  <c r="C96" i="13"/>
  <c r="B97" i="13"/>
  <c r="C97" i="13"/>
  <c r="B94" i="14"/>
  <c r="C94" i="14"/>
  <c r="B95" i="14"/>
  <c r="C95" i="14"/>
  <c r="B96" i="14"/>
  <c r="C96" i="14"/>
  <c r="B97" i="14"/>
  <c r="C97" i="14"/>
  <c r="B94" i="15"/>
  <c r="C94" i="15"/>
  <c r="B95" i="15"/>
  <c r="C95" i="15"/>
  <c r="B96" i="15"/>
  <c r="C96" i="15"/>
  <c r="B97" i="15"/>
  <c r="C97" i="15"/>
  <c r="B94" i="6"/>
  <c r="C94" i="6"/>
  <c r="B95" i="6"/>
  <c r="C95" i="6"/>
  <c r="B96" i="6"/>
  <c r="C96" i="6"/>
  <c r="B97" i="6"/>
  <c r="C97" i="6"/>
  <c r="B88" i="7"/>
  <c r="C88" i="7"/>
  <c r="B89" i="7"/>
  <c r="C89" i="7"/>
  <c r="B90" i="7"/>
  <c r="C90" i="7"/>
  <c r="B91" i="7"/>
  <c r="C91" i="7"/>
  <c r="B92" i="7"/>
  <c r="C92" i="7"/>
  <c r="B93" i="7"/>
  <c r="C93" i="7"/>
  <c r="B88" i="8"/>
  <c r="C88" i="8"/>
  <c r="B89" i="8"/>
  <c r="C89" i="8"/>
  <c r="B90" i="8"/>
  <c r="C90" i="8"/>
  <c r="B91" i="8"/>
  <c r="C91" i="8"/>
  <c r="B92" i="8"/>
  <c r="C92" i="8"/>
  <c r="B93" i="8"/>
  <c r="C93" i="8"/>
  <c r="B88" i="9"/>
  <c r="C88" i="9"/>
  <c r="B89" i="9"/>
  <c r="C89" i="9"/>
  <c r="B90" i="9"/>
  <c r="C90" i="9"/>
  <c r="B91" i="9"/>
  <c r="C91" i="9"/>
  <c r="B92" i="9"/>
  <c r="C92" i="9"/>
  <c r="B93" i="9"/>
  <c r="C93" i="9"/>
  <c r="B88" i="10"/>
  <c r="C88" i="10"/>
  <c r="B89" i="10"/>
  <c r="C89" i="10"/>
  <c r="B90" i="10"/>
  <c r="C90" i="10"/>
  <c r="B91" i="10"/>
  <c r="C91" i="10"/>
  <c r="B92" i="10"/>
  <c r="C92" i="10"/>
  <c r="B93" i="10"/>
  <c r="C93" i="10"/>
  <c r="B88" i="11"/>
  <c r="C88" i="11"/>
  <c r="B89" i="11"/>
  <c r="C89" i="11"/>
  <c r="B90" i="11"/>
  <c r="C90" i="11"/>
  <c r="B91" i="11"/>
  <c r="C91" i="11"/>
  <c r="B92" i="11"/>
  <c r="C92" i="11"/>
  <c r="B93" i="11"/>
  <c r="C93" i="11"/>
  <c r="B88" i="12"/>
  <c r="C88" i="12"/>
  <c r="B89" i="12"/>
  <c r="C89" i="12"/>
  <c r="B90" i="12"/>
  <c r="C90" i="12"/>
  <c r="B91" i="12"/>
  <c r="C91" i="12"/>
  <c r="B92" i="12"/>
  <c r="C92" i="12"/>
  <c r="B93" i="12"/>
  <c r="C93" i="12"/>
  <c r="B88" i="13"/>
  <c r="C88" i="13"/>
  <c r="B89" i="13"/>
  <c r="C89" i="13"/>
  <c r="B90" i="13"/>
  <c r="C90" i="13"/>
  <c r="B91" i="13"/>
  <c r="C91" i="13"/>
  <c r="B92" i="13"/>
  <c r="C92" i="13"/>
  <c r="B93" i="13"/>
  <c r="C93" i="13"/>
  <c r="B88" i="14"/>
  <c r="C88" i="14"/>
  <c r="B89" i="14"/>
  <c r="C89" i="14"/>
  <c r="B90" i="14"/>
  <c r="C90" i="14"/>
  <c r="B91" i="14"/>
  <c r="C91" i="14"/>
  <c r="B92" i="14"/>
  <c r="C92" i="14"/>
  <c r="B93" i="14"/>
  <c r="C93" i="14"/>
  <c r="B88" i="15"/>
  <c r="C88" i="15"/>
  <c r="B89" i="15"/>
  <c r="C89" i="15"/>
  <c r="B90" i="15"/>
  <c r="C90" i="15"/>
  <c r="B91" i="15"/>
  <c r="C91" i="15"/>
  <c r="B92" i="15"/>
  <c r="C92" i="15"/>
  <c r="B93" i="15"/>
  <c r="C93" i="15"/>
  <c r="B88" i="6"/>
  <c r="C88" i="6"/>
  <c r="B89" i="6"/>
  <c r="C89" i="6"/>
  <c r="B90" i="6"/>
  <c r="C90" i="6"/>
  <c r="B91" i="6"/>
  <c r="C91" i="6"/>
  <c r="B92" i="6"/>
  <c r="C92" i="6"/>
  <c r="B93" i="6"/>
  <c r="C93" i="6"/>
  <c r="C87" i="7"/>
  <c r="C87" i="8"/>
  <c r="C87" i="9"/>
  <c r="C87" i="10"/>
  <c r="C87" i="11"/>
  <c r="C87" i="12"/>
  <c r="C87" i="13"/>
  <c r="C87" i="14"/>
  <c r="C87" i="15"/>
  <c r="C87" i="6"/>
  <c r="B87" i="7"/>
  <c r="B87" i="8"/>
  <c r="B87" i="9"/>
  <c r="B87" i="10"/>
  <c r="B87" i="11"/>
  <c r="B87" i="12"/>
  <c r="B87" i="13"/>
  <c r="B87" i="14"/>
  <c r="B87" i="15"/>
  <c r="B87" i="6"/>
  <c r="B81" i="7"/>
  <c r="C81" i="7"/>
  <c r="B82" i="7"/>
  <c r="C82" i="7"/>
  <c r="B83" i="7"/>
  <c r="C83" i="7"/>
  <c r="B84" i="7"/>
  <c r="C84" i="7"/>
  <c r="B85" i="7"/>
  <c r="C85" i="7"/>
  <c r="B86" i="7"/>
  <c r="C86" i="7"/>
  <c r="B81" i="8"/>
  <c r="C81" i="8"/>
  <c r="B82" i="8"/>
  <c r="C82" i="8"/>
  <c r="B83" i="8"/>
  <c r="C83" i="8"/>
  <c r="B84" i="8"/>
  <c r="C84" i="8"/>
  <c r="B85" i="8"/>
  <c r="C85" i="8"/>
  <c r="B86" i="8"/>
  <c r="C86" i="8"/>
  <c r="B81" i="9"/>
  <c r="C81" i="9"/>
  <c r="B82" i="9"/>
  <c r="C82" i="9"/>
  <c r="B83" i="9"/>
  <c r="C83" i="9"/>
  <c r="B84" i="9"/>
  <c r="C84" i="9"/>
  <c r="B85" i="9"/>
  <c r="C85" i="9"/>
  <c r="B86" i="9"/>
  <c r="C86" i="9"/>
  <c r="B81" i="10"/>
  <c r="C81" i="10"/>
  <c r="B82" i="10"/>
  <c r="C82" i="10"/>
  <c r="B83" i="10"/>
  <c r="C83" i="10"/>
  <c r="B84" i="10"/>
  <c r="C84" i="10"/>
  <c r="B85" i="10"/>
  <c r="C85" i="10"/>
  <c r="B86" i="10"/>
  <c r="C86" i="10"/>
  <c r="B81" i="11"/>
  <c r="C81" i="11"/>
  <c r="B82" i="11"/>
  <c r="C82" i="11"/>
  <c r="B83" i="11"/>
  <c r="C83" i="11"/>
  <c r="B84" i="11"/>
  <c r="C84" i="11"/>
  <c r="B85" i="11"/>
  <c r="C85" i="11"/>
  <c r="B86" i="11"/>
  <c r="C86" i="11"/>
  <c r="B81" i="12"/>
  <c r="C81" i="12"/>
  <c r="B82" i="12"/>
  <c r="C82" i="12"/>
  <c r="B83" i="12"/>
  <c r="C83" i="12"/>
  <c r="B84" i="12"/>
  <c r="C84" i="12"/>
  <c r="B85" i="12"/>
  <c r="C85" i="12"/>
  <c r="B86" i="12"/>
  <c r="C86" i="12"/>
  <c r="B81" i="13"/>
  <c r="C81" i="13"/>
  <c r="B82" i="13"/>
  <c r="C82" i="13"/>
  <c r="B83" i="13"/>
  <c r="C83" i="13"/>
  <c r="B84" i="13"/>
  <c r="C84" i="13"/>
  <c r="B85" i="13"/>
  <c r="C85" i="13"/>
  <c r="B86" i="13"/>
  <c r="C86" i="13"/>
  <c r="B81" i="14"/>
  <c r="C81" i="14"/>
  <c r="B82" i="14"/>
  <c r="C82" i="14"/>
  <c r="B83" i="14"/>
  <c r="C83" i="14"/>
  <c r="B84" i="14"/>
  <c r="C84" i="14"/>
  <c r="B85" i="14"/>
  <c r="C85" i="14"/>
  <c r="B86" i="14"/>
  <c r="C86" i="14"/>
  <c r="B81" i="15"/>
  <c r="C81" i="15"/>
  <c r="B82" i="15"/>
  <c r="C82" i="15"/>
  <c r="B83" i="15"/>
  <c r="C83" i="15"/>
  <c r="B84" i="15"/>
  <c r="C84" i="15"/>
  <c r="B85" i="15"/>
  <c r="C85" i="15"/>
  <c r="B86" i="15"/>
  <c r="C86" i="15"/>
  <c r="B81" i="6"/>
  <c r="C81" i="6"/>
  <c r="B82" i="6"/>
  <c r="C82" i="6"/>
  <c r="B83" i="6"/>
  <c r="C83" i="6"/>
  <c r="B84" i="6"/>
  <c r="C84" i="6"/>
  <c r="B85" i="6"/>
  <c r="C85" i="6"/>
  <c r="B86" i="6"/>
  <c r="C86" i="6"/>
  <c r="B75" i="7"/>
  <c r="C75" i="7"/>
  <c r="B76" i="7"/>
  <c r="C76" i="7"/>
  <c r="B77" i="7"/>
  <c r="C77" i="7"/>
  <c r="B78" i="7"/>
  <c r="C78" i="7"/>
  <c r="B79" i="7"/>
  <c r="C79" i="7"/>
  <c r="B80" i="7"/>
  <c r="C80" i="7"/>
  <c r="B75" i="8"/>
  <c r="C75" i="8"/>
  <c r="B76" i="8"/>
  <c r="C76" i="8"/>
  <c r="B77" i="8"/>
  <c r="C77" i="8"/>
  <c r="B78" i="8"/>
  <c r="C78" i="8"/>
  <c r="B79" i="8"/>
  <c r="C79" i="8"/>
  <c r="B80" i="8"/>
  <c r="C80" i="8"/>
  <c r="B75" i="9"/>
  <c r="C75" i="9"/>
  <c r="B76" i="9"/>
  <c r="C76" i="9"/>
  <c r="B77" i="9"/>
  <c r="C77" i="9"/>
  <c r="B78" i="9"/>
  <c r="C78" i="9"/>
  <c r="B79" i="9"/>
  <c r="C79" i="9"/>
  <c r="B80" i="9"/>
  <c r="C80" i="9"/>
  <c r="B75" i="10"/>
  <c r="C75" i="10"/>
  <c r="B76" i="10"/>
  <c r="C76" i="10"/>
  <c r="B77" i="10"/>
  <c r="C77" i="10"/>
  <c r="B78" i="10"/>
  <c r="C78" i="10"/>
  <c r="B79" i="10"/>
  <c r="C79" i="10"/>
  <c r="B80" i="10"/>
  <c r="C80" i="10"/>
  <c r="B75" i="11"/>
  <c r="C75" i="11"/>
  <c r="B76" i="11"/>
  <c r="C76" i="11"/>
  <c r="B77" i="11"/>
  <c r="C77" i="11"/>
  <c r="B78" i="11"/>
  <c r="C78" i="11"/>
  <c r="B79" i="11"/>
  <c r="C79" i="11"/>
  <c r="B80" i="11"/>
  <c r="C80" i="11"/>
  <c r="B75" i="12"/>
  <c r="C75" i="12"/>
  <c r="B76" i="12"/>
  <c r="C76" i="12"/>
  <c r="B77" i="12"/>
  <c r="C77" i="12"/>
  <c r="B78" i="12"/>
  <c r="C78" i="12"/>
  <c r="B79" i="12"/>
  <c r="C79" i="12"/>
  <c r="B80" i="12"/>
  <c r="C80" i="12"/>
  <c r="B75" i="13"/>
  <c r="C75" i="13"/>
  <c r="B76" i="13"/>
  <c r="C76" i="13"/>
  <c r="B77" i="13"/>
  <c r="C77" i="13"/>
  <c r="B78" i="13"/>
  <c r="C78" i="13"/>
  <c r="B79" i="13"/>
  <c r="C79" i="13"/>
  <c r="B80" i="13"/>
  <c r="C80" i="13"/>
  <c r="B75" i="14"/>
  <c r="C75" i="14"/>
  <c r="B76" i="14"/>
  <c r="C76" i="14"/>
  <c r="B77" i="14"/>
  <c r="C77" i="14"/>
  <c r="B78" i="14"/>
  <c r="C78" i="14"/>
  <c r="B79" i="14"/>
  <c r="C79" i="14"/>
  <c r="B80" i="14"/>
  <c r="C80" i="14"/>
  <c r="B75" i="15"/>
  <c r="C75" i="15"/>
  <c r="B76" i="15"/>
  <c r="C76" i="15"/>
  <c r="B77" i="15"/>
  <c r="C77" i="15"/>
  <c r="B78" i="15"/>
  <c r="C78" i="15"/>
  <c r="B79" i="15"/>
  <c r="C79" i="15"/>
  <c r="B80" i="15"/>
  <c r="C80" i="15"/>
  <c r="B75" i="6"/>
  <c r="C75" i="6"/>
  <c r="B76" i="6"/>
  <c r="C76" i="6"/>
  <c r="B77" i="6"/>
  <c r="C77" i="6"/>
  <c r="B78" i="6"/>
  <c r="C78" i="6"/>
  <c r="B79" i="6"/>
  <c r="C79" i="6"/>
  <c r="B80" i="6"/>
  <c r="C80" i="6"/>
  <c r="C74" i="7"/>
  <c r="C74" i="8"/>
  <c r="C74" i="9"/>
  <c r="C74" i="10"/>
  <c r="C74" i="11"/>
  <c r="C74" i="12"/>
  <c r="C74" i="13"/>
  <c r="C74" i="14"/>
  <c r="C74" i="15"/>
  <c r="C74" i="6"/>
  <c r="B74" i="7"/>
  <c r="B74" i="8"/>
  <c r="B74" i="9"/>
  <c r="B74" i="10"/>
  <c r="B74" i="11"/>
  <c r="B74" i="12"/>
  <c r="B74" i="13"/>
  <c r="B74" i="14"/>
  <c r="B74" i="15"/>
  <c r="B74" i="6"/>
  <c r="B72" i="7"/>
  <c r="C72" i="7"/>
  <c r="B73" i="7"/>
  <c r="C73" i="7"/>
  <c r="B72" i="8"/>
  <c r="C72" i="8"/>
  <c r="B73" i="8"/>
  <c r="C73" i="8"/>
  <c r="B72" i="9"/>
  <c r="C72" i="9"/>
  <c r="B73" i="9"/>
  <c r="C73" i="9"/>
  <c r="B72" i="10"/>
  <c r="C72" i="10"/>
  <c r="B73" i="10"/>
  <c r="C73" i="10"/>
  <c r="B72" i="11"/>
  <c r="C72" i="11"/>
  <c r="B73" i="11"/>
  <c r="C73" i="11"/>
  <c r="B72" i="12"/>
  <c r="C72" i="12"/>
  <c r="B73" i="12"/>
  <c r="C73" i="12"/>
  <c r="B72" i="13"/>
  <c r="C72" i="13"/>
  <c r="B73" i="13"/>
  <c r="C73" i="13"/>
  <c r="B72" i="14"/>
  <c r="C72" i="14"/>
  <c r="B73" i="14"/>
  <c r="C73" i="14"/>
  <c r="B72" i="15"/>
  <c r="C72" i="15"/>
  <c r="B73" i="15"/>
  <c r="C73" i="15"/>
  <c r="B72" i="6"/>
  <c r="C72" i="6"/>
  <c r="B73" i="6"/>
  <c r="C73" i="6"/>
  <c r="B69" i="7"/>
  <c r="C69" i="7"/>
  <c r="B70" i="7"/>
  <c r="C70" i="7"/>
  <c r="B71" i="7"/>
  <c r="C71" i="7"/>
  <c r="B69" i="8"/>
  <c r="C69" i="8"/>
  <c r="B70" i="8"/>
  <c r="C70" i="8"/>
  <c r="B71" i="8"/>
  <c r="C71" i="8"/>
  <c r="B69" i="9"/>
  <c r="C69" i="9"/>
  <c r="B70" i="9"/>
  <c r="C70" i="9"/>
  <c r="B71" i="9"/>
  <c r="C71" i="9"/>
  <c r="B69" i="10"/>
  <c r="C69" i="10"/>
  <c r="B70" i="10"/>
  <c r="C70" i="10"/>
  <c r="B71" i="10"/>
  <c r="C71" i="10"/>
  <c r="B69" i="11"/>
  <c r="C69" i="11"/>
  <c r="B70" i="11"/>
  <c r="C70" i="11"/>
  <c r="B71" i="11"/>
  <c r="C71" i="11"/>
  <c r="B69" i="12"/>
  <c r="C69" i="12"/>
  <c r="B70" i="12"/>
  <c r="C70" i="12"/>
  <c r="B71" i="12"/>
  <c r="C71" i="12"/>
  <c r="B69" i="13"/>
  <c r="C69" i="13"/>
  <c r="B70" i="13"/>
  <c r="C70" i="13"/>
  <c r="B71" i="13"/>
  <c r="C71" i="13"/>
  <c r="B69" i="14"/>
  <c r="C69" i="14"/>
  <c r="B70" i="14"/>
  <c r="C70" i="14"/>
  <c r="B71" i="14"/>
  <c r="C71" i="14"/>
  <c r="B69" i="15"/>
  <c r="C69" i="15"/>
  <c r="B70" i="15"/>
  <c r="C70" i="15"/>
  <c r="B71" i="15"/>
  <c r="C71" i="15"/>
  <c r="B69" i="6"/>
  <c r="C69" i="6"/>
  <c r="B70" i="6"/>
  <c r="C70" i="6"/>
  <c r="B71" i="6"/>
  <c r="C71" i="6"/>
  <c r="B61" i="7"/>
  <c r="C61" i="7"/>
  <c r="B62" i="7"/>
  <c r="C62" i="7"/>
  <c r="B63" i="7"/>
  <c r="C63" i="7"/>
  <c r="B64" i="7"/>
  <c r="C64" i="7"/>
  <c r="B65" i="7"/>
  <c r="C65" i="7"/>
  <c r="B66" i="7"/>
  <c r="C66" i="7"/>
  <c r="B67" i="7"/>
  <c r="C67" i="7"/>
  <c r="B68" i="7"/>
  <c r="C68" i="7"/>
  <c r="B61" i="8"/>
  <c r="C61" i="8"/>
  <c r="B62" i="8"/>
  <c r="C62" i="8"/>
  <c r="B63" i="8"/>
  <c r="C63" i="8"/>
  <c r="B64" i="8"/>
  <c r="C64" i="8"/>
  <c r="B65" i="8"/>
  <c r="C65" i="8"/>
  <c r="B66" i="8"/>
  <c r="C66" i="8"/>
  <c r="B67" i="8"/>
  <c r="C67" i="8"/>
  <c r="B68" i="8"/>
  <c r="C68" i="8"/>
  <c r="B61" i="9"/>
  <c r="C61" i="9"/>
  <c r="B62" i="9"/>
  <c r="C62" i="9"/>
  <c r="B63" i="9"/>
  <c r="C63" i="9"/>
  <c r="B64" i="9"/>
  <c r="C64" i="9"/>
  <c r="B65" i="9"/>
  <c r="C65" i="9"/>
  <c r="B66" i="9"/>
  <c r="C66" i="9"/>
  <c r="B67" i="9"/>
  <c r="C67" i="9"/>
  <c r="B68" i="9"/>
  <c r="C68" i="9"/>
  <c r="B61" i="10"/>
  <c r="C61" i="10"/>
  <c r="B62" i="10"/>
  <c r="C62" i="10"/>
  <c r="B63" i="10"/>
  <c r="C63" i="10"/>
  <c r="B64" i="10"/>
  <c r="C64" i="10"/>
  <c r="B65" i="10"/>
  <c r="C65" i="10"/>
  <c r="B66" i="10"/>
  <c r="C66" i="10"/>
  <c r="B67" i="10"/>
  <c r="C67" i="10"/>
  <c r="B68" i="10"/>
  <c r="C68" i="10"/>
  <c r="B61" i="11"/>
  <c r="C61" i="11"/>
  <c r="B62" i="11"/>
  <c r="C62" i="11"/>
  <c r="B63" i="11"/>
  <c r="C63" i="11"/>
  <c r="B64" i="11"/>
  <c r="C64" i="11"/>
  <c r="B65" i="11"/>
  <c r="C65" i="11"/>
  <c r="B66" i="11"/>
  <c r="C66" i="11"/>
  <c r="B67" i="11"/>
  <c r="C67" i="11"/>
  <c r="B68" i="11"/>
  <c r="C68" i="11"/>
  <c r="B61" i="12"/>
  <c r="C61" i="12"/>
  <c r="B62" i="12"/>
  <c r="C62" i="12"/>
  <c r="B63" i="12"/>
  <c r="C63" i="12"/>
  <c r="B64" i="12"/>
  <c r="C64" i="12"/>
  <c r="B65" i="12"/>
  <c r="C65" i="12"/>
  <c r="B66" i="12"/>
  <c r="C66" i="12"/>
  <c r="B67" i="12"/>
  <c r="C67" i="12"/>
  <c r="B68" i="12"/>
  <c r="C68" i="12"/>
  <c r="B61" i="13"/>
  <c r="C61" i="13"/>
  <c r="B62" i="13"/>
  <c r="C62" i="13"/>
  <c r="B63" i="13"/>
  <c r="C63" i="13"/>
  <c r="B64" i="13"/>
  <c r="C64" i="13"/>
  <c r="B65" i="13"/>
  <c r="C65" i="13"/>
  <c r="B66" i="13"/>
  <c r="C66" i="13"/>
  <c r="B67" i="13"/>
  <c r="C67" i="13"/>
  <c r="B68" i="13"/>
  <c r="C68" i="13"/>
  <c r="B61" i="14"/>
  <c r="C61" i="14"/>
  <c r="B62" i="14"/>
  <c r="C62" i="14"/>
  <c r="B63" i="14"/>
  <c r="C63" i="14"/>
  <c r="B64" i="14"/>
  <c r="C64" i="14"/>
  <c r="B65" i="14"/>
  <c r="C65" i="14"/>
  <c r="B66" i="14"/>
  <c r="C66" i="14"/>
  <c r="B67" i="14"/>
  <c r="C67" i="14"/>
  <c r="B68" i="14"/>
  <c r="C68" i="14"/>
  <c r="B61" i="15"/>
  <c r="C61" i="15"/>
  <c r="B62" i="15"/>
  <c r="C62" i="15"/>
  <c r="B63" i="15"/>
  <c r="C63" i="15"/>
  <c r="B64" i="15"/>
  <c r="C64" i="15"/>
  <c r="B65" i="15"/>
  <c r="C65" i="15"/>
  <c r="B66" i="15"/>
  <c r="C66" i="15"/>
  <c r="B67" i="15"/>
  <c r="C67" i="15"/>
  <c r="B68" i="15"/>
  <c r="C68" i="15"/>
  <c r="B61" i="6"/>
  <c r="C61" i="6"/>
  <c r="B62" i="6"/>
  <c r="C62" i="6"/>
  <c r="B63" i="6"/>
  <c r="C63" i="6"/>
  <c r="B64" i="6"/>
  <c r="C64" i="6"/>
  <c r="B65" i="6"/>
  <c r="C65" i="6"/>
  <c r="B66" i="6"/>
  <c r="C66" i="6"/>
  <c r="B67" i="6"/>
  <c r="C67" i="6"/>
  <c r="B68" i="6"/>
  <c r="C68" i="6"/>
  <c r="B60" i="7"/>
  <c r="B60" i="8"/>
  <c r="B60" i="9"/>
  <c r="B60" i="10"/>
  <c r="B60" i="11"/>
  <c r="B60" i="12"/>
  <c r="B60" i="13"/>
  <c r="B60" i="14"/>
  <c r="B60" i="15"/>
  <c r="B60" i="6"/>
  <c r="B57" i="7"/>
  <c r="C57" i="7"/>
  <c r="B58" i="7"/>
  <c r="C58" i="7"/>
  <c r="B59" i="7"/>
  <c r="C59" i="7"/>
  <c r="B57" i="8"/>
  <c r="C57" i="8"/>
  <c r="B58" i="8"/>
  <c r="C58" i="8"/>
  <c r="B59" i="8"/>
  <c r="C59" i="8"/>
  <c r="B57" i="9"/>
  <c r="C57" i="9"/>
  <c r="B58" i="9"/>
  <c r="C58" i="9"/>
  <c r="B59" i="9"/>
  <c r="C59" i="9"/>
  <c r="B57" i="10"/>
  <c r="C57" i="10"/>
  <c r="B58" i="10"/>
  <c r="C58" i="10"/>
  <c r="B59" i="10"/>
  <c r="C59" i="10"/>
  <c r="B57" i="11"/>
  <c r="C57" i="11"/>
  <c r="B58" i="11"/>
  <c r="C58" i="11"/>
  <c r="B59" i="11"/>
  <c r="C59" i="11"/>
  <c r="B57" i="12"/>
  <c r="C57" i="12"/>
  <c r="B58" i="12"/>
  <c r="C58" i="12"/>
  <c r="B59" i="12"/>
  <c r="C59" i="12"/>
  <c r="B57" i="13"/>
  <c r="C57" i="13"/>
  <c r="B58" i="13"/>
  <c r="C58" i="13"/>
  <c r="B59" i="13"/>
  <c r="C59" i="13"/>
  <c r="B57" i="14"/>
  <c r="C57" i="14"/>
  <c r="B58" i="14"/>
  <c r="C58" i="14"/>
  <c r="B59" i="14"/>
  <c r="C59" i="14"/>
  <c r="B57" i="15"/>
  <c r="C57" i="15"/>
  <c r="B58" i="15"/>
  <c r="C58" i="15"/>
  <c r="B59" i="15"/>
  <c r="C59" i="15"/>
  <c r="B57" i="6"/>
  <c r="C57" i="6"/>
  <c r="B58" i="6"/>
  <c r="C58" i="6"/>
  <c r="B59" i="6"/>
  <c r="C59" i="6"/>
  <c r="C56" i="7"/>
  <c r="C56" i="8"/>
  <c r="C56" i="9"/>
  <c r="C56" i="10"/>
  <c r="C56" i="11"/>
  <c r="C56" i="12"/>
  <c r="C56" i="13"/>
  <c r="C56" i="14"/>
  <c r="C56" i="15"/>
  <c r="C56" i="6"/>
  <c r="B56" i="7"/>
  <c r="B56" i="8"/>
  <c r="B56" i="9"/>
  <c r="B56" i="10"/>
  <c r="B56" i="11"/>
  <c r="B56" i="12"/>
  <c r="B56" i="13"/>
  <c r="B56" i="14"/>
  <c r="B56" i="15"/>
  <c r="B56" i="6"/>
  <c r="B47" i="7"/>
  <c r="C47" i="7"/>
  <c r="B48" i="7"/>
  <c r="C48" i="7"/>
  <c r="B49" i="7"/>
  <c r="C49" i="7"/>
  <c r="B50" i="7"/>
  <c r="C50" i="7"/>
  <c r="B51" i="7"/>
  <c r="C51" i="7"/>
  <c r="B52" i="7"/>
  <c r="C52" i="7"/>
  <c r="B53" i="7"/>
  <c r="C53" i="7"/>
  <c r="B54" i="7"/>
  <c r="C54" i="7"/>
  <c r="B55" i="7"/>
  <c r="C55" i="7"/>
  <c r="B47" i="8"/>
  <c r="C47" i="8"/>
  <c r="B48" i="8"/>
  <c r="C48" i="8"/>
  <c r="B49" i="8"/>
  <c r="C49" i="8"/>
  <c r="B50" i="8"/>
  <c r="C50" i="8"/>
  <c r="B51" i="8"/>
  <c r="C51" i="8"/>
  <c r="B52" i="8"/>
  <c r="C52" i="8"/>
  <c r="B53" i="8"/>
  <c r="C53" i="8"/>
  <c r="B54" i="8"/>
  <c r="C54" i="8"/>
  <c r="B55" i="8"/>
  <c r="C55" i="8"/>
  <c r="B47" i="9"/>
  <c r="C47" i="9"/>
  <c r="B48" i="9"/>
  <c r="C48" i="9"/>
  <c r="B49" i="9"/>
  <c r="C49" i="9"/>
  <c r="B50" i="9"/>
  <c r="C50" i="9"/>
  <c r="B51" i="9"/>
  <c r="C51" i="9"/>
  <c r="B52" i="9"/>
  <c r="C52" i="9"/>
  <c r="B53" i="9"/>
  <c r="C53" i="9"/>
  <c r="B54" i="9"/>
  <c r="C54" i="9"/>
  <c r="B55" i="9"/>
  <c r="C55" i="9"/>
  <c r="B47" i="10"/>
  <c r="C47" i="10"/>
  <c r="B48" i="10"/>
  <c r="C48" i="10"/>
  <c r="B49" i="10"/>
  <c r="C49" i="10"/>
  <c r="B50" i="10"/>
  <c r="C50" i="10"/>
  <c r="B51" i="10"/>
  <c r="C51" i="10"/>
  <c r="B52" i="10"/>
  <c r="C52" i="10"/>
  <c r="B53" i="10"/>
  <c r="C53" i="10"/>
  <c r="B54" i="10"/>
  <c r="C54" i="10"/>
  <c r="B55" i="10"/>
  <c r="C55" i="10"/>
  <c r="B47" i="11"/>
  <c r="C47" i="11"/>
  <c r="B48" i="11"/>
  <c r="C48" i="11"/>
  <c r="B49" i="11"/>
  <c r="C49" i="11"/>
  <c r="B50" i="11"/>
  <c r="C50" i="11"/>
  <c r="B51" i="11"/>
  <c r="C51" i="11"/>
  <c r="B52" i="11"/>
  <c r="C52" i="11"/>
  <c r="B53" i="11"/>
  <c r="C53" i="11"/>
  <c r="B54" i="11"/>
  <c r="C54" i="11"/>
  <c r="B55" i="11"/>
  <c r="C55" i="11"/>
  <c r="B47" i="12"/>
  <c r="C47" i="12"/>
  <c r="B48" i="12"/>
  <c r="C48" i="12"/>
  <c r="B49" i="12"/>
  <c r="C49" i="12"/>
  <c r="B50" i="12"/>
  <c r="C50" i="12"/>
  <c r="B51" i="12"/>
  <c r="C51" i="12"/>
  <c r="B52" i="12"/>
  <c r="C52" i="12"/>
  <c r="B53" i="12"/>
  <c r="C53" i="12"/>
  <c r="B54" i="12"/>
  <c r="C54" i="12"/>
  <c r="B55" i="12"/>
  <c r="C55" i="12"/>
  <c r="B47" i="13"/>
  <c r="C47" i="13"/>
  <c r="B48" i="13"/>
  <c r="C48" i="13"/>
  <c r="B49" i="13"/>
  <c r="C49" i="13"/>
  <c r="B50" i="13"/>
  <c r="C50" i="13"/>
  <c r="B51" i="13"/>
  <c r="C51" i="13"/>
  <c r="B52" i="13"/>
  <c r="C52" i="13"/>
  <c r="B53" i="13"/>
  <c r="C53" i="13"/>
  <c r="B54" i="13"/>
  <c r="C54" i="13"/>
  <c r="B55" i="13"/>
  <c r="C55" i="13"/>
  <c r="B47" i="14"/>
  <c r="C47" i="14"/>
  <c r="B48" i="14"/>
  <c r="C48" i="14"/>
  <c r="B49" i="14"/>
  <c r="C49" i="14"/>
  <c r="B50" i="14"/>
  <c r="C50" i="14"/>
  <c r="B51" i="14"/>
  <c r="C51" i="14"/>
  <c r="B52" i="14"/>
  <c r="C52" i="14"/>
  <c r="B53" i="14"/>
  <c r="C53" i="14"/>
  <c r="B54" i="14"/>
  <c r="C54" i="14"/>
  <c r="B55" i="14"/>
  <c r="C55" i="14"/>
  <c r="B47" i="15"/>
  <c r="C47" i="15"/>
  <c r="B48" i="15"/>
  <c r="C48" i="15"/>
  <c r="B49" i="15"/>
  <c r="C49" i="15"/>
  <c r="B50" i="15"/>
  <c r="C50" i="15"/>
  <c r="B51" i="15"/>
  <c r="C51" i="15"/>
  <c r="B52" i="15"/>
  <c r="C52" i="15"/>
  <c r="B53" i="15"/>
  <c r="C53" i="15"/>
  <c r="B54" i="15"/>
  <c r="C54" i="15"/>
  <c r="B55" i="15"/>
  <c r="C55" i="15"/>
  <c r="B47" i="6"/>
  <c r="C47" i="6"/>
  <c r="B48" i="6"/>
  <c r="C48" i="6"/>
  <c r="B49" i="6"/>
  <c r="C49" i="6"/>
  <c r="B50" i="6"/>
  <c r="C50" i="6"/>
  <c r="B51" i="6"/>
  <c r="C51" i="6"/>
  <c r="B52" i="6"/>
  <c r="C52" i="6"/>
  <c r="B53" i="6"/>
  <c r="C53" i="6"/>
  <c r="B54" i="6"/>
  <c r="C54" i="6"/>
  <c r="B55" i="6"/>
  <c r="C55" i="6"/>
  <c r="C46" i="7"/>
  <c r="C46" i="8"/>
  <c r="C46" i="9"/>
  <c r="C46" i="10"/>
  <c r="C46" i="11"/>
  <c r="C46" i="12"/>
  <c r="C46" i="13"/>
  <c r="C46" i="14"/>
  <c r="C46" i="15"/>
  <c r="C46" i="6"/>
  <c r="B46" i="6"/>
  <c r="B42" i="7"/>
  <c r="C42" i="7"/>
  <c r="B43" i="7"/>
  <c r="C43" i="7"/>
  <c r="B44" i="7"/>
  <c r="C44" i="7"/>
  <c r="B45" i="7"/>
  <c r="C45" i="7"/>
  <c r="B42" i="8"/>
  <c r="C42" i="8"/>
  <c r="B43" i="8"/>
  <c r="C43" i="8"/>
  <c r="B44" i="8"/>
  <c r="C44" i="8"/>
  <c r="B45" i="8"/>
  <c r="C45" i="8"/>
  <c r="B42" i="9"/>
  <c r="C42" i="9"/>
  <c r="B43" i="9"/>
  <c r="C43" i="9"/>
  <c r="B44" i="9"/>
  <c r="C44" i="9"/>
  <c r="B45" i="9"/>
  <c r="C45" i="9"/>
  <c r="B42" i="10"/>
  <c r="C42" i="10"/>
  <c r="B43" i="10"/>
  <c r="C43" i="10"/>
  <c r="B44" i="10"/>
  <c r="C44" i="10"/>
  <c r="B45" i="10"/>
  <c r="C45" i="10"/>
  <c r="B42" i="11"/>
  <c r="C42" i="11"/>
  <c r="B43" i="11"/>
  <c r="C43" i="11"/>
  <c r="B44" i="11"/>
  <c r="C44" i="11"/>
  <c r="B45" i="11"/>
  <c r="C45" i="11"/>
  <c r="B42" i="12"/>
  <c r="C42" i="12"/>
  <c r="B43" i="12"/>
  <c r="C43" i="12"/>
  <c r="B44" i="12"/>
  <c r="C44" i="12"/>
  <c r="B45" i="12"/>
  <c r="C45" i="12"/>
  <c r="B42" i="13"/>
  <c r="C42" i="13"/>
  <c r="B43" i="13"/>
  <c r="C43" i="13"/>
  <c r="B44" i="13"/>
  <c r="C44" i="13"/>
  <c r="B45" i="13"/>
  <c r="C45" i="13"/>
  <c r="B42" i="14"/>
  <c r="C42" i="14"/>
  <c r="B43" i="14"/>
  <c r="C43" i="14"/>
  <c r="B44" i="14"/>
  <c r="C44" i="14"/>
  <c r="B45" i="14"/>
  <c r="C45" i="14"/>
  <c r="B42" i="15"/>
  <c r="C42" i="15"/>
  <c r="B43" i="15"/>
  <c r="C43" i="15"/>
  <c r="B44" i="15"/>
  <c r="C44" i="15"/>
  <c r="B45" i="15"/>
  <c r="C45" i="15"/>
  <c r="B42" i="6"/>
  <c r="C42" i="6"/>
  <c r="B43" i="6"/>
  <c r="C43" i="6"/>
  <c r="B44" i="6"/>
  <c r="C44" i="6"/>
  <c r="B45" i="6"/>
  <c r="C45" i="6"/>
  <c r="C41" i="7"/>
  <c r="C41" i="8"/>
  <c r="C41" i="9"/>
  <c r="C41" i="10"/>
  <c r="C41" i="11"/>
  <c r="C41" i="12"/>
  <c r="C41" i="13"/>
  <c r="C41" i="14"/>
  <c r="C41" i="15"/>
  <c r="C41" i="6"/>
  <c r="B41" i="7"/>
  <c r="B41" i="8"/>
  <c r="B41" i="9"/>
  <c r="B41" i="10"/>
  <c r="B41" i="11"/>
  <c r="B41" i="12"/>
  <c r="B41" i="13"/>
  <c r="B41" i="14"/>
  <c r="B41" i="15"/>
  <c r="B41" i="6"/>
  <c r="B40" i="7"/>
  <c r="C40" i="7"/>
  <c r="B40" i="8"/>
  <c r="C40" i="8"/>
  <c r="B40" i="9"/>
  <c r="C40" i="9"/>
  <c r="B40" i="10"/>
  <c r="C40" i="10"/>
  <c r="B40" i="11"/>
  <c r="C40" i="11"/>
  <c r="B40" i="12"/>
  <c r="C40" i="12"/>
  <c r="B40" i="13"/>
  <c r="C40" i="13"/>
  <c r="B40" i="14"/>
  <c r="C40" i="14"/>
  <c r="B40" i="15"/>
  <c r="C40" i="15"/>
  <c r="B40" i="6"/>
  <c r="C40" i="6"/>
  <c r="C39" i="7"/>
  <c r="C39" i="8"/>
  <c r="C39" i="9"/>
  <c r="C39" i="10"/>
  <c r="C39" i="11"/>
  <c r="C39" i="12"/>
  <c r="C39" i="13"/>
  <c r="C39" i="14"/>
  <c r="C39" i="15"/>
  <c r="C39" i="6"/>
  <c r="B39" i="7"/>
  <c r="B39" i="8"/>
  <c r="B39" i="9"/>
  <c r="B39" i="10"/>
  <c r="B39" i="11"/>
  <c r="B39" i="12"/>
  <c r="B39" i="13"/>
  <c r="B39" i="14"/>
  <c r="B39" i="15"/>
  <c r="B39" i="6"/>
  <c r="B32" i="7"/>
  <c r="C32" i="7"/>
  <c r="B33" i="7"/>
  <c r="C33" i="7"/>
  <c r="B34" i="7"/>
  <c r="C34" i="7"/>
  <c r="B35" i="7"/>
  <c r="C35" i="7"/>
  <c r="B36" i="7"/>
  <c r="C36" i="7"/>
  <c r="B37" i="7"/>
  <c r="C37" i="7"/>
  <c r="B38" i="7"/>
  <c r="C38" i="7"/>
  <c r="B32" i="8"/>
  <c r="C32" i="8"/>
  <c r="B33" i="8"/>
  <c r="C33" i="8"/>
  <c r="B34" i="8"/>
  <c r="C34" i="8"/>
  <c r="B35" i="8"/>
  <c r="C35" i="8"/>
  <c r="B36" i="8"/>
  <c r="C36" i="8"/>
  <c r="B37" i="8"/>
  <c r="C37" i="8"/>
  <c r="B38" i="8"/>
  <c r="C38" i="8"/>
  <c r="B32" i="9"/>
  <c r="C32" i="9"/>
  <c r="B33" i="9"/>
  <c r="C33" i="9"/>
  <c r="B34" i="9"/>
  <c r="C34" i="9"/>
  <c r="B35" i="9"/>
  <c r="C35" i="9"/>
  <c r="B36" i="9"/>
  <c r="C36" i="9"/>
  <c r="B37" i="9"/>
  <c r="C37" i="9"/>
  <c r="B38" i="9"/>
  <c r="C38" i="9"/>
  <c r="B32" i="10"/>
  <c r="C32" i="10"/>
  <c r="B33" i="10"/>
  <c r="C33" i="10"/>
  <c r="B34" i="10"/>
  <c r="C34" i="10"/>
  <c r="B35" i="10"/>
  <c r="C35" i="10"/>
  <c r="B36" i="10"/>
  <c r="C36" i="10"/>
  <c r="B37" i="10"/>
  <c r="C37" i="10"/>
  <c r="B38" i="10"/>
  <c r="C38" i="10"/>
  <c r="B32" i="11"/>
  <c r="C32" i="11"/>
  <c r="B33" i="11"/>
  <c r="C33" i="11"/>
  <c r="B34" i="11"/>
  <c r="C34" i="11"/>
  <c r="B35" i="11"/>
  <c r="C35" i="11"/>
  <c r="B36" i="11"/>
  <c r="C36" i="11"/>
  <c r="B37" i="11"/>
  <c r="C37" i="11"/>
  <c r="B38" i="11"/>
  <c r="C38" i="11"/>
  <c r="B32" i="12"/>
  <c r="C32" i="12"/>
  <c r="B33" i="12"/>
  <c r="C33" i="12"/>
  <c r="B34" i="12"/>
  <c r="C34" i="12"/>
  <c r="B35" i="12"/>
  <c r="C35" i="12"/>
  <c r="B36" i="12"/>
  <c r="C36" i="12"/>
  <c r="B37" i="12"/>
  <c r="C37" i="12"/>
  <c r="B38" i="12"/>
  <c r="C38" i="12"/>
  <c r="B32" i="13"/>
  <c r="C32" i="13"/>
  <c r="B33" i="13"/>
  <c r="C33" i="13"/>
  <c r="B34" i="13"/>
  <c r="C34" i="13"/>
  <c r="B35" i="13"/>
  <c r="C35" i="13"/>
  <c r="B36" i="13"/>
  <c r="C36" i="13"/>
  <c r="B37" i="13"/>
  <c r="C37" i="13"/>
  <c r="B38" i="13"/>
  <c r="C38" i="13"/>
  <c r="B32" i="14"/>
  <c r="C32" i="14"/>
  <c r="B33" i="14"/>
  <c r="C33" i="14"/>
  <c r="B34" i="14"/>
  <c r="C34" i="14"/>
  <c r="B35" i="14"/>
  <c r="C35" i="14"/>
  <c r="B36" i="14"/>
  <c r="C36" i="14"/>
  <c r="B37" i="14"/>
  <c r="C37" i="14"/>
  <c r="B38" i="14"/>
  <c r="C38" i="14"/>
  <c r="B32" i="15"/>
  <c r="C32" i="15"/>
  <c r="B33" i="15"/>
  <c r="C33" i="15"/>
  <c r="B34" i="15"/>
  <c r="C34" i="15"/>
  <c r="B35" i="15"/>
  <c r="C35" i="15"/>
  <c r="B36" i="15"/>
  <c r="C36" i="15"/>
  <c r="B37" i="15"/>
  <c r="C37" i="15"/>
  <c r="B38" i="15"/>
  <c r="C38" i="15"/>
  <c r="B32" i="6"/>
  <c r="C32" i="6"/>
  <c r="B33" i="6"/>
  <c r="C33" i="6"/>
  <c r="B34" i="6"/>
  <c r="C34" i="6"/>
  <c r="B35" i="6"/>
  <c r="C35" i="6"/>
  <c r="B36" i="6"/>
  <c r="C36" i="6"/>
  <c r="B37" i="6"/>
  <c r="C37" i="6"/>
  <c r="B38" i="6"/>
  <c r="C38" i="6"/>
  <c r="C31" i="7"/>
  <c r="C31" i="8"/>
  <c r="C31" i="9"/>
  <c r="C31" i="10"/>
  <c r="C31" i="11"/>
  <c r="C31" i="12"/>
  <c r="C31" i="13"/>
  <c r="C31" i="14"/>
  <c r="C31" i="15"/>
  <c r="C31" i="6"/>
  <c r="B31" i="7"/>
  <c r="B31" i="8"/>
  <c r="B31" i="9"/>
  <c r="B31" i="10"/>
  <c r="B31" i="11"/>
  <c r="B31" i="12"/>
  <c r="B31" i="13"/>
  <c r="B31" i="14"/>
  <c r="B31" i="15"/>
  <c r="B31" i="6"/>
  <c r="B30" i="7"/>
  <c r="C30" i="7"/>
  <c r="B30" i="8"/>
  <c r="C30" i="8"/>
  <c r="B30" i="9"/>
  <c r="C30" i="9"/>
  <c r="B30" i="10"/>
  <c r="C30" i="10"/>
  <c r="B30" i="11"/>
  <c r="C30" i="11"/>
  <c r="B30" i="12"/>
  <c r="C30" i="12"/>
  <c r="B30" i="13"/>
  <c r="C30" i="13"/>
  <c r="B30" i="14"/>
  <c r="C30" i="14"/>
  <c r="B30" i="15"/>
  <c r="C30" i="15"/>
  <c r="B30" i="6"/>
  <c r="C30" i="6"/>
  <c r="B19" i="7"/>
  <c r="C19" i="7"/>
  <c r="B20" i="7"/>
  <c r="C20" i="7"/>
  <c r="B21" i="7"/>
  <c r="C21" i="7"/>
  <c r="B22" i="7"/>
  <c r="C22" i="7"/>
  <c r="B23" i="7"/>
  <c r="C23" i="7"/>
  <c r="B24" i="7"/>
  <c r="C24" i="7"/>
  <c r="B25" i="7"/>
  <c r="C25" i="7"/>
  <c r="B26" i="7"/>
  <c r="C26" i="7"/>
  <c r="B27" i="7"/>
  <c r="C27" i="7"/>
  <c r="B28" i="7"/>
  <c r="C28" i="7"/>
  <c r="B29" i="7"/>
  <c r="C29" i="7"/>
  <c r="B19" i="8"/>
  <c r="C19" i="8"/>
  <c r="B20" i="8"/>
  <c r="C20" i="8"/>
  <c r="B21" i="8"/>
  <c r="C21" i="8"/>
  <c r="B22" i="8"/>
  <c r="C22" i="8"/>
  <c r="B23" i="8"/>
  <c r="C23" i="8"/>
  <c r="B24" i="8"/>
  <c r="C24" i="8"/>
  <c r="B25" i="8"/>
  <c r="C25" i="8"/>
  <c r="B26" i="8"/>
  <c r="C26" i="8"/>
  <c r="B27" i="8"/>
  <c r="C27" i="8"/>
  <c r="B28" i="8"/>
  <c r="C28" i="8"/>
  <c r="B29" i="8"/>
  <c r="C29" i="8"/>
  <c r="B19" i="9"/>
  <c r="C19" i="9"/>
  <c r="B20" i="9"/>
  <c r="C20" i="9"/>
  <c r="B21" i="9"/>
  <c r="C21" i="9"/>
  <c r="B22" i="9"/>
  <c r="C22" i="9"/>
  <c r="B23" i="9"/>
  <c r="C23" i="9"/>
  <c r="B24" i="9"/>
  <c r="C24" i="9"/>
  <c r="B25" i="9"/>
  <c r="C25" i="9"/>
  <c r="B26" i="9"/>
  <c r="C26" i="9"/>
  <c r="B27" i="9"/>
  <c r="C27" i="9"/>
  <c r="B28" i="9"/>
  <c r="C28" i="9"/>
  <c r="B29" i="9"/>
  <c r="C29" i="9"/>
  <c r="B19" i="10"/>
  <c r="C19" i="10"/>
  <c r="B20" i="10"/>
  <c r="C20" i="10"/>
  <c r="B21" i="10"/>
  <c r="C21" i="10"/>
  <c r="B22" i="10"/>
  <c r="C22" i="10"/>
  <c r="B23" i="10"/>
  <c r="C23" i="10"/>
  <c r="B24" i="10"/>
  <c r="C24" i="10"/>
  <c r="B25" i="10"/>
  <c r="C25" i="10"/>
  <c r="B26" i="10"/>
  <c r="C26" i="10"/>
  <c r="B27" i="10"/>
  <c r="C27" i="10"/>
  <c r="B28" i="10"/>
  <c r="C28" i="10"/>
  <c r="B29" i="10"/>
  <c r="C29" i="10"/>
  <c r="B19" i="11"/>
  <c r="C19" i="11"/>
  <c r="B20" i="11"/>
  <c r="C20" i="11"/>
  <c r="B21" i="11"/>
  <c r="C21" i="11"/>
  <c r="B22" i="11"/>
  <c r="C22" i="11"/>
  <c r="B23" i="11"/>
  <c r="C23" i="11"/>
  <c r="B24" i="11"/>
  <c r="C24" i="11"/>
  <c r="B25" i="11"/>
  <c r="C25" i="11"/>
  <c r="B26" i="11"/>
  <c r="C26" i="11"/>
  <c r="B27" i="11"/>
  <c r="C27" i="11"/>
  <c r="B28" i="11"/>
  <c r="C28" i="11"/>
  <c r="B29" i="11"/>
  <c r="C29" i="11"/>
  <c r="B19" i="12"/>
  <c r="C19" i="12"/>
  <c r="B20" i="12"/>
  <c r="C20" i="12"/>
  <c r="B21" i="12"/>
  <c r="C21" i="12"/>
  <c r="B22" i="12"/>
  <c r="C22" i="12"/>
  <c r="B23" i="12"/>
  <c r="C23" i="12"/>
  <c r="B24" i="12"/>
  <c r="C24" i="12"/>
  <c r="B25" i="12"/>
  <c r="C25" i="12"/>
  <c r="B26" i="12"/>
  <c r="C26" i="12"/>
  <c r="B27" i="12"/>
  <c r="C27" i="12"/>
  <c r="B28" i="12"/>
  <c r="C28" i="12"/>
  <c r="B29" i="12"/>
  <c r="C29" i="12"/>
  <c r="B19" i="13"/>
  <c r="C19" i="13"/>
  <c r="B20" i="13"/>
  <c r="C20" i="13"/>
  <c r="B21" i="13"/>
  <c r="C21" i="13"/>
  <c r="B22" i="13"/>
  <c r="C22" i="13"/>
  <c r="B23" i="13"/>
  <c r="C23" i="13"/>
  <c r="B24" i="13"/>
  <c r="C24" i="13"/>
  <c r="B25" i="13"/>
  <c r="C25" i="13"/>
  <c r="B26" i="13"/>
  <c r="C26" i="13"/>
  <c r="B27" i="13"/>
  <c r="C27" i="13"/>
  <c r="B28" i="13"/>
  <c r="C28" i="13"/>
  <c r="B29" i="13"/>
  <c r="C29" i="13"/>
  <c r="B19" i="14"/>
  <c r="C19" i="14"/>
  <c r="B20" i="14"/>
  <c r="C20" i="14"/>
  <c r="B21" i="14"/>
  <c r="C21" i="14"/>
  <c r="B22" i="14"/>
  <c r="C22" i="14"/>
  <c r="B23" i="14"/>
  <c r="C23" i="14"/>
  <c r="B24" i="14"/>
  <c r="C24" i="14"/>
  <c r="B25" i="14"/>
  <c r="C25" i="14"/>
  <c r="B26" i="14"/>
  <c r="C26" i="14"/>
  <c r="B27" i="14"/>
  <c r="C27" i="14"/>
  <c r="B28" i="14"/>
  <c r="C28" i="14"/>
  <c r="B29" i="14"/>
  <c r="C29" i="14"/>
  <c r="B19" i="15"/>
  <c r="C19" i="15"/>
  <c r="B20" i="15"/>
  <c r="C20" i="15"/>
  <c r="B21" i="15"/>
  <c r="C21" i="15"/>
  <c r="B22" i="15"/>
  <c r="C22" i="15"/>
  <c r="B23" i="15"/>
  <c r="C23" i="15"/>
  <c r="B24" i="15"/>
  <c r="C24" i="15"/>
  <c r="B25" i="15"/>
  <c r="C25" i="15"/>
  <c r="B26" i="15"/>
  <c r="C26" i="15"/>
  <c r="B27" i="15"/>
  <c r="C27" i="15"/>
  <c r="B28" i="15"/>
  <c r="C28" i="15"/>
  <c r="B29" i="15"/>
  <c r="C29" i="15"/>
  <c r="B19" i="6"/>
  <c r="C19" i="6"/>
  <c r="B20" i="6"/>
  <c r="C20" i="6"/>
  <c r="B21" i="6"/>
  <c r="C21" i="6"/>
  <c r="B22" i="6"/>
  <c r="C22" i="6"/>
  <c r="B23" i="6"/>
  <c r="C23" i="6"/>
  <c r="B24" i="6"/>
  <c r="C24" i="6"/>
  <c r="B25" i="6"/>
  <c r="C25" i="6"/>
  <c r="B26" i="6"/>
  <c r="C26" i="6"/>
  <c r="B27" i="6"/>
  <c r="C27" i="6"/>
  <c r="B28" i="6"/>
  <c r="C28" i="6"/>
  <c r="B29" i="6"/>
  <c r="C29" i="6"/>
  <c r="C18" i="7"/>
  <c r="C18" i="8"/>
  <c r="C18" i="9"/>
  <c r="C18" i="10"/>
  <c r="C18" i="11"/>
  <c r="C18" i="12"/>
  <c r="C18" i="13"/>
  <c r="C18" i="14"/>
  <c r="C18" i="15"/>
  <c r="C18" i="6"/>
  <c r="B18" i="7"/>
  <c r="B18" i="8"/>
  <c r="B18" i="9"/>
  <c r="B18" i="10"/>
  <c r="B18" i="11"/>
  <c r="B18" i="12"/>
  <c r="B18" i="13"/>
  <c r="B18" i="14"/>
  <c r="B18" i="15"/>
  <c r="B18" i="6"/>
  <c r="B16" i="7"/>
  <c r="C16" i="7"/>
  <c r="B17" i="7"/>
  <c r="C17" i="7"/>
  <c r="B16" i="8"/>
  <c r="C16" i="8"/>
  <c r="B17" i="8"/>
  <c r="C17" i="8"/>
  <c r="B16" i="9"/>
  <c r="C16" i="9"/>
  <c r="B17" i="9"/>
  <c r="C17" i="9"/>
  <c r="B16" i="10"/>
  <c r="C16" i="10"/>
  <c r="B17" i="10"/>
  <c r="C17" i="10"/>
  <c r="B16" i="11"/>
  <c r="C16" i="11"/>
  <c r="B17" i="11"/>
  <c r="C17" i="11"/>
  <c r="B16" i="12"/>
  <c r="C16" i="12"/>
  <c r="B17" i="12"/>
  <c r="C17" i="12"/>
  <c r="B16" i="13"/>
  <c r="C16" i="13"/>
  <c r="B17" i="13"/>
  <c r="C17" i="13"/>
  <c r="B16" i="14"/>
  <c r="C16" i="14"/>
  <c r="B17" i="14"/>
  <c r="C17" i="14"/>
  <c r="B16" i="15"/>
  <c r="C16" i="15"/>
  <c r="B17" i="15"/>
  <c r="C17" i="15"/>
  <c r="B16" i="6"/>
  <c r="C16" i="6"/>
  <c r="B17" i="6"/>
  <c r="C17" i="6"/>
  <c r="C15" i="7"/>
  <c r="C15" i="8"/>
  <c r="C15" i="9"/>
  <c r="C15" i="10"/>
  <c r="C15" i="11"/>
  <c r="C15" i="12"/>
  <c r="C15" i="13"/>
  <c r="C15" i="14"/>
  <c r="C15" i="15"/>
  <c r="C15" i="6"/>
  <c r="B15" i="7"/>
  <c r="B15" i="8"/>
  <c r="B15" i="9"/>
  <c r="B15" i="10"/>
  <c r="B15" i="11"/>
  <c r="B15" i="12"/>
  <c r="B15" i="13"/>
  <c r="B15" i="14"/>
  <c r="B15" i="15"/>
  <c r="B15" i="6"/>
  <c r="B14" i="7"/>
  <c r="C14" i="7"/>
  <c r="B14" i="8"/>
  <c r="C14" i="8"/>
  <c r="B14" i="9"/>
  <c r="C14" i="9"/>
  <c r="B14" i="10"/>
  <c r="C14" i="10"/>
  <c r="B14" i="11"/>
  <c r="C14" i="11"/>
  <c r="B14" i="12"/>
  <c r="C14" i="12"/>
  <c r="B14" i="13"/>
  <c r="C14" i="13"/>
  <c r="B14" i="14"/>
  <c r="C14" i="14"/>
  <c r="B14" i="15"/>
  <c r="C14" i="15"/>
  <c r="B14" i="6"/>
  <c r="C14" i="6"/>
  <c r="C13" i="7"/>
  <c r="C13" i="8"/>
  <c r="C13" i="9"/>
  <c r="C13" i="10"/>
  <c r="C13" i="11"/>
  <c r="C13" i="12"/>
  <c r="C13" i="13"/>
  <c r="C13" i="14"/>
  <c r="C13" i="15"/>
  <c r="C13" i="6"/>
  <c r="B13" i="7"/>
  <c r="B13" i="8"/>
  <c r="B13" i="9"/>
  <c r="B13" i="10"/>
  <c r="B13" i="11"/>
  <c r="B13" i="12"/>
  <c r="B13" i="13"/>
  <c r="B13" i="14"/>
  <c r="B13" i="15"/>
  <c r="B13" i="6"/>
  <c r="B5" i="7"/>
  <c r="C5" i="7"/>
  <c r="B6" i="7"/>
  <c r="C6" i="7"/>
  <c r="B7" i="7"/>
  <c r="C7" i="7"/>
  <c r="B8" i="7"/>
  <c r="C8" i="7"/>
  <c r="B9" i="7"/>
  <c r="C9" i="7"/>
  <c r="B10" i="7"/>
  <c r="C10" i="7"/>
  <c r="B11" i="7"/>
  <c r="C11" i="7"/>
  <c r="B12" i="7"/>
  <c r="C12" i="7"/>
  <c r="B5" i="8"/>
  <c r="C5" i="8"/>
  <c r="B6" i="8"/>
  <c r="C6" i="8"/>
  <c r="B7" i="8"/>
  <c r="C7" i="8"/>
  <c r="B8" i="8"/>
  <c r="C8" i="8"/>
  <c r="B9" i="8"/>
  <c r="C9" i="8"/>
  <c r="B10" i="8"/>
  <c r="C10" i="8"/>
  <c r="B11" i="8"/>
  <c r="C11" i="8"/>
  <c r="B12" i="8"/>
  <c r="C12" i="8"/>
  <c r="B5" i="9"/>
  <c r="C5" i="9"/>
  <c r="B6" i="9"/>
  <c r="C6" i="9"/>
  <c r="B7" i="9"/>
  <c r="C7" i="9"/>
  <c r="B8" i="9"/>
  <c r="C8" i="9"/>
  <c r="B9" i="9"/>
  <c r="C9" i="9"/>
  <c r="B10" i="9"/>
  <c r="C10" i="9"/>
  <c r="B11" i="9"/>
  <c r="C11" i="9"/>
  <c r="B12" i="9"/>
  <c r="C12" i="9"/>
  <c r="B5" i="10"/>
  <c r="C5" i="10"/>
  <c r="B6" i="10"/>
  <c r="C6" i="10"/>
  <c r="B7" i="10"/>
  <c r="C7" i="10"/>
  <c r="B8" i="10"/>
  <c r="C8" i="10"/>
  <c r="B9" i="10"/>
  <c r="C9" i="10"/>
  <c r="B10" i="10"/>
  <c r="C10" i="10"/>
  <c r="B11" i="10"/>
  <c r="C11" i="10"/>
  <c r="B12" i="10"/>
  <c r="C12" i="10"/>
  <c r="B5" i="11"/>
  <c r="C5" i="11"/>
  <c r="B6" i="11"/>
  <c r="C6" i="11"/>
  <c r="B7" i="11"/>
  <c r="C7" i="11"/>
  <c r="B8" i="11"/>
  <c r="C8" i="11"/>
  <c r="B9" i="11"/>
  <c r="C9" i="11"/>
  <c r="B10" i="11"/>
  <c r="C10" i="11"/>
  <c r="B11" i="11"/>
  <c r="C11" i="11"/>
  <c r="B12" i="11"/>
  <c r="C12" i="11"/>
  <c r="B5" i="12"/>
  <c r="C5" i="12"/>
  <c r="B6" i="12"/>
  <c r="C6" i="12"/>
  <c r="B7" i="12"/>
  <c r="C7" i="12"/>
  <c r="B8" i="12"/>
  <c r="C8" i="12"/>
  <c r="B9" i="12"/>
  <c r="C9" i="12"/>
  <c r="B10" i="12"/>
  <c r="C10" i="12"/>
  <c r="B11" i="12"/>
  <c r="C11" i="12"/>
  <c r="B12" i="12"/>
  <c r="C12" i="12"/>
  <c r="B5" i="13"/>
  <c r="C5" i="13"/>
  <c r="B6" i="13"/>
  <c r="C6" i="13"/>
  <c r="B7" i="13"/>
  <c r="C7" i="13"/>
  <c r="B8" i="13"/>
  <c r="C8" i="13"/>
  <c r="B9" i="13"/>
  <c r="C9" i="13"/>
  <c r="B10" i="13"/>
  <c r="C10" i="13"/>
  <c r="B11" i="13"/>
  <c r="C11" i="13"/>
  <c r="B12" i="13"/>
  <c r="C12" i="13"/>
  <c r="B5" i="14"/>
  <c r="C5" i="14"/>
  <c r="B6" i="14"/>
  <c r="C6" i="14"/>
  <c r="B7" i="14"/>
  <c r="C7" i="14"/>
  <c r="B8" i="14"/>
  <c r="C8" i="14"/>
  <c r="B9" i="14"/>
  <c r="C9" i="14"/>
  <c r="B10" i="14"/>
  <c r="C10" i="14"/>
  <c r="B11" i="14"/>
  <c r="C11" i="14"/>
  <c r="B12" i="14"/>
  <c r="C12" i="14"/>
  <c r="B5" i="15"/>
  <c r="C5" i="15"/>
  <c r="B6" i="15"/>
  <c r="C6" i="15"/>
  <c r="B7" i="15"/>
  <c r="C7" i="15"/>
  <c r="B8" i="15"/>
  <c r="C8" i="15"/>
  <c r="B9" i="15"/>
  <c r="C9" i="15"/>
  <c r="B10" i="15"/>
  <c r="C10" i="15"/>
  <c r="B11" i="15"/>
  <c r="C11" i="15"/>
  <c r="B12" i="15"/>
  <c r="C12" i="15"/>
  <c r="B5" i="6"/>
  <c r="C5" i="6"/>
  <c r="B6" i="6"/>
  <c r="C6" i="6"/>
  <c r="B7" i="6"/>
  <c r="C7" i="6"/>
  <c r="B8" i="6"/>
  <c r="C8" i="6"/>
  <c r="B9" i="6"/>
  <c r="C9" i="6"/>
  <c r="B10" i="6"/>
  <c r="C10" i="6"/>
  <c r="B11" i="6"/>
  <c r="C11" i="6"/>
  <c r="B12" i="6"/>
  <c r="C12" i="6"/>
  <c r="C4" i="7"/>
  <c r="C4" i="8"/>
  <c r="C4" i="9"/>
  <c r="C4" i="10"/>
  <c r="C4" i="11"/>
  <c r="C4" i="12"/>
  <c r="C4" i="13"/>
  <c r="C4" i="14"/>
  <c r="C4" i="15"/>
  <c r="C4" i="6"/>
  <c r="B4" i="7"/>
  <c r="B4" i="8"/>
  <c r="B4" i="9"/>
  <c r="B4" i="10"/>
  <c r="B4" i="11"/>
  <c r="B4" i="12"/>
  <c r="B4" i="13"/>
  <c r="B4" i="14"/>
  <c r="B4" i="15"/>
  <c r="B4" i="6"/>
  <c r="H126" i="5"/>
  <c r="H12" i="5"/>
  <c r="M12" i="5" s="1"/>
  <c r="Q4" i="5"/>
  <c r="P4" i="5"/>
  <c r="O4" i="5"/>
  <c r="N4" i="5"/>
  <c r="M4" i="5"/>
  <c r="L4" i="5"/>
  <c r="K4" i="5"/>
  <c r="J4" i="5"/>
  <c r="I4" i="5"/>
  <c r="H13" i="5"/>
  <c r="K13" i="5" s="1"/>
  <c r="H14" i="5"/>
  <c r="Q14" i="5" s="1"/>
  <c r="H15" i="5"/>
  <c r="Q15" i="5" s="1"/>
  <c r="H16" i="5"/>
  <c r="J16" i="5" s="1"/>
  <c r="H17" i="5"/>
  <c r="O17" i="5" s="1"/>
  <c r="H19" i="5"/>
  <c r="H20" i="5"/>
  <c r="N20" i="5" s="1"/>
  <c r="H23" i="5"/>
  <c r="I23" i="5" s="1"/>
  <c r="H24" i="5"/>
  <c r="I24" i="5" s="1"/>
  <c r="H26" i="5"/>
  <c r="Q26" i="5" s="1"/>
  <c r="H27" i="5"/>
  <c r="M27" i="5" s="1"/>
  <c r="H28" i="5"/>
  <c r="P28" i="5" s="1"/>
  <c r="H29" i="5"/>
  <c r="Q29" i="5" s="1"/>
  <c r="H30" i="5"/>
  <c r="M30" i="5" s="1"/>
  <c r="H31" i="5"/>
  <c r="K31" i="5" s="1"/>
  <c r="H32" i="5"/>
  <c r="J32" i="5" s="1"/>
  <c r="H33" i="5"/>
  <c r="K33" i="5" s="1"/>
  <c r="H34" i="5"/>
  <c r="I34" i="5" s="1"/>
  <c r="H35" i="5"/>
  <c r="H36" i="5"/>
  <c r="H37" i="5"/>
  <c r="H38" i="5"/>
  <c r="L38" i="5" s="1"/>
  <c r="H40" i="5"/>
  <c r="H41" i="5"/>
  <c r="J41" i="5" s="1"/>
  <c r="H42" i="5"/>
  <c r="N42" i="5" s="1"/>
  <c r="H43" i="5"/>
  <c r="N43" i="5" s="1"/>
  <c r="H44" i="5"/>
  <c r="M44" i="5" s="1"/>
  <c r="H45" i="5"/>
  <c r="H46" i="5"/>
  <c r="H47" i="5"/>
  <c r="H49" i="5"/>
  <c r="P49" i="5" s="1"/>
  <c r="H50" i="5"/>
  <c r="P50" i="5" s="1"/>
  <c r="H52" i="5"/>
  <c r="P52" i="5" s="1"/>
  <c r="H53" i="5"/>
  <c r="K53" i="5" s="1"/>
  <c r="H54" i="5"/>
  <c r="Q54" i="5" s="1"/>
  <c r="H55" i="5"/>
  <c r="Q55" i="5" s="1"/>
  <c r="H56" i="5"/>
  <c r="Q56" i="5" s="1"/>
  <c r="H58" i="5"/>
  <c r="O58" i="5" s="1"/>
  <c r="H59" i="5"/>
  <c r="J59" i="5" s="1"/>
  <c r="H60" i="5"/>
  <c r="I60" i="5" s="1"/>
  <c r="H61" i="5"/>
  <c r="P61" i="5" s="1"/>
  <c r="H62" i="5"/>
  <c r="P62" i="5" s="1"/>
  <c r="H63" i="5"/>
  <c r="Q63" i="5" s="1"/>
  <c r="H64" i="5"/>
  <c r="Q64" i="5" s="1"/>
  <c r="H65" i="5"/>
  <c r="H66" i="5"/>
  <c r="Q66" i="5" s="1"/>
  <c r="H67" i="5"/>
  <c r="H69" i="5"/>
  <c r="J69" i="5" s="1"/>
  <c r="H70" i="5"/>
  <c r="I70" i="5" s="1"/>
  <c r="H71" i="5"/>
  <c r="I71" i="5" s="1"/>
  <c r="H72" i="5"/>
  <c r="P72" i="5" s="1"/>
  <c r="H74" i="5"/>
  <c r="H75" i="5"/>
  <c r="H76" i="5"/>
  <c r="H77" i="5"/>
  <c r="Q77" i="5" s="1"/>
  <c r="H78" i="5"/>
  <c r="L78" i="5" s="1"/>
  <c r="H79" i="5"/>
  <c r="N79" i="5" s="1"/>
  <c r="H80" i="5"/>
  <c r="P80" i="5" s="1"/>
  <c r="H81" i="5"/>
  <c r="P81" i="5" s="1"/>
  <c r="H82" i="5"/>
  <c r="P82" i="5" s="1"/>
  <c r="H83" i="5"/>
  <c r="P83" i="5" s="1"/>
  <c r="H84" i="5"/>
  <c r="H85" i="5"/>
  <c r="Q85" i="5" s="1"/>
  <c r="H86" i="5"/>
  <c r="L86" i="5" s="1"/>
  <c r="H87" i="5"/>
  <c r="N87" i="5" s="1"/>
  <c r="H89" i="5"/>
  <c r="I89" i="5" s="1"/>
  <c r="H90" i="5"/>
  <c r="P90" i="5" s="1"/>
  <c r="H91" i="5"/>
  <c r="P91" i="5" s="1"/>
  <c r="H92" i="5"/>
  <c r="H93" i="5"/>
  <c r="M93" i="5" s="1"/>
  <c r="H94" i="5"/>
  <c r="Q94" i="5" s="1"/>
  <c r="H95" i="5"/>
  <c r="L95" i="5" s="1"/>
  <c r="H96" i="5"/>
  <c r="P96" i="5" s="1"/>
  <c r="H97" i="5"/>
  <c r="N97" i="5" s="1"/>
  <c r="H98" i="5"/>
  <c r="P98" i="5" s="1"/>
  <c r="H99" i="5"/>
  <c r="P99" i="5" s="1"/>
  <c r="H100" i="5"/>
  <c r="Q100" i="5" s="1"/>
  <c r="H101" i="5"/>
  <c r="P101" i="5" s="1"/>
  <c r="H103" i="5"/>
  <c r="M103" i="5" s="1"/>
  <c r="H104" i="5"/>
  <c r="Q104" i="5" s="1"/>
  <c r="H105" i="5"/>
  <c r="O105" i="5" s="1"/>
  <c r="H106" i="5"/>
  <c r="L106" i="5" s="1"/>
  <c r="H107" i="5"/>
  <c r="N107" i="5" s="1"/>
  <c r="H108" i="5"/>
  <c r="P108" i="5" s="1"/>
  <c r="H109" i="5"/>
  <c r="J109" i="5" s="1"/>
  <c r="H110" i="5"/>
  <c r="H111" i="5"/>
  <c r="M111" i="5" s="1"/>
  <c r="H112" i="5"/>
  <c r="O112" i="5" s="1"/>
  <c r="H113" i="5"/>
  <c r="O113" i="5" s="1"/>
  <c r="H115" i="5"/>
  <c r="H116" i="5"/>
  <c r="O116" i="5" s="1"/>
  <c r="H117" i="5"/>
  <c r="N117" i="5" s="1"/>
  <c r="H118" i="5"/>
  <c r="H119" i="5"/>
  <c r="H120" i="5"/>
  <c r="P120" i="5" s="1"/>
  <c r="H121" i="5"/>
  <c r="Q121" i="5" s="1"/>
  <c r="H122" i="5"/>
  <c r="Q122" i="5" s="1"/>
  <c r="H123" i="5"/>
  <c r="Q123" i="5" s="1"/>
  <c r="H124" i="5"/>
  <c r="J124" i="5" s="1"/>
  <c r="H125" i="5"/>
  <c r="M125" i="5" s="1"/>
  <c r="A1" i="6"/>
  <c r="A2" i="15"/>
  <c r="A2" i="14"/>
  <c r="A2" i="13"/>
  <c r="A2" i="11"/>
  <c r="A2" i="10"/>
  <c r="A2" i="9"/>
  <c r="A2" i="8"/>
  <c r="A2" i="7"/>
  <c r="A2" i="6"/>
  <c r="I49" i="5" l="1"/>
  <c r="O49" i="5"/>
  <c r="N49" i="5"/>
  <c r="J49" i="5"/>
  <c r="P119" i="5"/>
  <c r="M119" i="5"/>
  <c r="Q84" i="5"/>
  <c r="O84" i="5"/>
  <c r="K84" i="5"/>
  <c r="L84" i="5"/>
  <c r="N84" i="5"/>
  <c r="J84" i="5"/>
  <c r="F84" i="5" s="1"/>
  <c r="P84" i="5"/>
  <c r="N47" i="5"/>
  <c r="I47" i="5"/>
  <c r="M47" i="5"/>
  <c r="I92" i="5"/>
  <c r="M92" i="5"/>
  <c r="Q92" i="5"/>
  <c r="O92" i="5"/>
  <c r="F92" i="5" s="1"/>
  <c r="K92" i="5"/>
  <c r="L92" i="5"/>
  <c r="N92" i="5"/>
  <c r="J92" i="5"/>
  <c r="O65" i="5"/>
  <c r="L65" i="5"/>
  <c r="N65" i="5"/>
  <c r="J65" i="5"/>
  <c r="F65" i="5" s="1"/>
  <c r="I65" i="5"/>
  <c r="P65" i="5"/>
  <c r="M65" i="5"/>
  <c r="Q37" i="5"/>
  <c r="L37" i="5"/>
  <c r="M37" i="5"/>
  <c r="K58" i="5"/>
  <c r="F58" i="5" s="1"/>
  <c r="L58" i="5"/>
  <c r="M84" i="5"/>
  <c r="P92" i="5"/>
  <c r="K66" i="5"/>
  <c r="N109" i="5"/>
  <c r="N118" i="5"/>
  <c r="J118" i="5"/>
  <c r="P118" i="5"/>
  <c r="Q118" i="5"/>
  <c r="M118" i="5"/>
  <c r="K65" i="5"/>
  <c r="L66" i="5"/>
  <c r="O66" i="5"/>
  <c r="M110" i="5"/>
  <c r="Q110" i="5"/>
  <c r="O110" i="5"/>
  <c r="K110" i="5"/>
  <c r="F110" i="5" s="1"/>
  <c r="I110" i="5"/>
  <c r="L110" i="5"/>
  <c r="N110" i="5"/>
  <c r="J110" i="5"/>
  <c r="J58" i="5"/>
  <c r="N58" i="5"/>
  <c r="P58" i="5"/>
  <c r="M58" i="5"/>
  <c r="Q58" i="5"/>
  <c r="I75" i="5"/>
  <c r="M75" i="5"/>
  <c r="Q75" i="5"/>
  <c r="O75" i="5"/>
  <c r="K75" i="5"/>
  <c r="L75" i="5"/>
  <c r="N75" i="5"/>
  <c r="J75" i="5"/>
  <c r="L46" i="5"/>
  <c r="I46" i="5"/>
  <c r="P46" i="5"/>
  <c r="I84" i="5"/>
  <c r="K17" i="5"/>
  <c r="K118" i="5"/>
  <c r="F118" i="5" s="1"/>
  <c r="P110" i="5"/>
  <c r="Q65" i="5"/>
  <c r="Q93" i="5"/>
  <c r="O93" i="5"/>
  <c r="K93" i="5"/>
  <c r="I93" i="5"/>
  <c r="L93" i="5"/>
  <c r="N93" i="5"/>
  <c r="J93" i="5"/>
  <c r="F93" i="5" s="1"/>
  <c r="P93" i="5"/>
  <c r="Q76" i="5"/>
  <c r="O76" i="5"/>
  <c r="K76" i="5"/>
  <c r="L76" i="5"/>
  <c r="N76" i="5"/>
  <c r="J76" i="5"/>
  <c r="F76" i="5" s="1"/>
  <c r="P76" i="5"/>
  <c r="K30" i="5"/>
  <c r="I30" i="5"/>
  <c r="I118" i="5"/>
  <c r="L47" i="5"/>
  <c r="I17" i="5"/>
  <c r="M29" i="5"/>
  <c r="P29" i="5"/>
  <c r="N46" i="5"/>
  <c r="M101" i="5"/>
  <c r="Q101" i="5"/>
  <c r="O101" i="5"/>
  <c r="K101" i="5"/>
  <c r="I101" i="5"/>
  <c r="L101" i="5"/>
  <c r="N101" i="5"/>
  <c r="J101" i="5"/>
  <c r="F101" i="5" s="1"/>
  <c r="N66" i="5"/>
  <c r="J66" i="5"/>
  <c r="I66" i="5"/>
  <c r="P66" i="5"/>
  <c r="F66" i="5" s="1"/>
  <c r="M66" i="5"/>
  <c r="I19" i="5"/>
  <c r="N19" i="5"/>
  <c r="P19" i="5"/>
  <c r="F19" i="5" s="1"/>
  <c r="M19" i="5"/>
  <c r="L19" i="5"/>
  <c r="J19" i="5"/>
  <c r="Q19" i="5"/>
  <c r="K19" i="5"/>
  <c r="J11" i="5"/>
  <c r="P11" i="5"/>
  <c r="Q11" i="5"/>
  <c r="K11" i="5"/>
  <c r="I11" i="5"/>
  <c r="K47" i="5"/>
  <c r="L118" i="5"/>
  <c r="O19" i="5"/>
  <c r="O118" i="5"/>
  <c r="P109" i="5"/>
  <c r="M109" i="5"/>
  <c r="F109" i="5" s="1"/>
  <c r="Q109" i="5"/>
  <c r="O109" i="5"/>
  <c r="K109" i="5"/>
  <c r="I109" i="5"/>
  <c r="L109" i="5"/>
  <c r="M83" i="5"/>
  <c r="I83" i="5"/>
  <c r="F83" i="5" s="1"/>
  <c r="Q83" i="5"/>
  <c r="O83" i="5"/>
  <c r="K83" i="5"/>
  <c r="L83" i="5"/>
  <c r="N83" i="5"/>
  <c r="J83" i="5"/>
  <c r="O56" i="5"/>
  <c r="L56" i="5"/>
  <c r="J56" i="5"/>
  <c r="F56" i="5" s="1"/>
  <c r="N56" i="5"/>
  <c r="I56" i="5"/>
  <c r="P56" i="5"/>
  <c r="M56" i="5"/>
  <c r="N17" i="5"/>
  <c r="P17" i="5"/>
  <c r="M17" i="5"/>
  <c r="L17" i="5"/>
  <c r="F17" i="5" s="1"/>
  <c r="J17" i="5"/>
  <c r="Q17" i="5"/>
  <c r="I76" i="5"/>
  <c r="K56" i="5"/>
  <c r="M76" i="5"/>
  <c r="O47" i="5"/>
  <c r="P75" i="5"/>
  <c r="I27" i="5"/>
  <c r="I52" i="5"/>
  <c r="I63" i="5"/>
  <c r="I78" i="5"/>
  <c r="I86" i="5"/>
  <c r="I98" i="5"/>
  <c r="I108" i="5"/>
  <c r="I122" i="5"/>
  <c r="F122" i="5" s="1"/>
  <c r="J50" i="5"/>
  <c r="F50" i="5" s="1"/>
  <c r="J62" i="5"/>
  <c r="J72" i="5"/>
  <c r="J82" i="5"/>
  <c r="J91" i="5"/>
  <c r="J125" i="5"/>
  <c r="K49" i="5"/>
  <c r="K59" i="5"/>
  <c r="K69" i="5"/>
  <c r="F69" i="5" s="1"/>
  <c r="K80" i="5"/>
  <c r="K89" i="5"/>
  <c r="K98" i="5"/>
  <c r="K108" i="5"/>
  <c r="K122" i="5"/>
  <c r="L49" i="5"/>
  <c r="L60" i="5"/>
  <c r="F60" i="5" s="1"/>
  <c r="L70" i="5"/>
  <c r="F70" i="5" s="1"/>
  <c r="L81" i="5"/>
  <c r="L90" i="5"/>
  <c r="L99" i="5"/>
  <c r="L122" i="5"/>
  <c r="M34" i="5"/>
  <c r="M78" i="5"/>
  <c r="M86" i="5"/>
  <c r="F86" i="5" s="1"/>
  <c r="M95" i="5"/>
  <c r="F95" i="5" s="1"/>
  <c r="M106" i="5"/>
  <c r="M117" i="5"/>
  <c r="N14" i="5"/>
  <c r="F14" i="5" s="1"/>
  <c r="N27" i="5"/>
  <c r="N50" i="5"/>
  <c r="N61" i="5"/>
  <c r="N71" i="5"/>
  <c r="N82" i="5"/>
  <c r="F82" i="5" s="1"/>
  <c r="N91" i="5"/>
  <c r="N125" i="5"/>
  <c r="O20" i="5"/>
  <c r="O50" i="5"/>
  <c r="O60" i="5"/>
  <c r="O70" i="5"/>
  <c r="O80" i="5"/>
  <c r="O89" i="5"/>
  <c r="F89" i="5" s="1"/>
  <c r="O98" i="5"/>
  <c r="O108" i="5"/>
  <c r="O122" i="5"/>
  <c r="P16" i="5"/>
  <c r="P34" i="5"/>
  <c r="P77" i="5"/>
  <c r="P85" i="5"/>
  <c r="P94" i="5"/>
  <c r="P104" i="5"/>
  <c r="P113" i="5"/>
  <c r="P125" i="5"/>
  <c r="Q43" i="5"/>
  <c r="Q59" i="5"/>
  <c r="Q69" i="5"/>
  <c r="Q80" i="5"/>
  <c r="Q89" i="5"/>
  <c r="Q98" i="5"/>
  <c r="Q107" i="5"/>
  <c r="Q117" i="5"/>
  <c r="I53" i="5"/>
  <c r="I64" i="5"/>
  <c r="I79" i="5"/>
  <c r="I87" i="5"/>
  <c r="F87" i="5" s="1"/>
  <c r="I99" i="5"/>
  <c r="F99" i="5" s="1"/>
  <c r="I123" i="5"/>
  <c r="J52" i="5"/>
  <c r="J63" i="5"/>
  <c r="J103" i="5"/>
  <c r="J111" i="5"/>
  <c r="K9" i="5"/>
  <c r="K20" i="5"/>
  <c r="K50" i="5"/>
  <c r="K60" i="5"/>
  <c r="K70" i="5"/>
  <c r="K81" i="5"/>
  <c r="K90" i="5"/>
  <c r="K99" i="5"/>
  <c r="K123" i="5"/>
  <c r="L50" i="5"/>
  <c r="L61" i="5"/>
  <c r="L71" i="5"/>
  <c r="L82" i="5"/>
  <c r="L91" i="5"/>
  <c r="L123" i="5"/>
  <c r="M79" i="5"/>
  <c r="M87" i="5"/>
  <c r="M97" i="5"/>
  <c r="M107" i="5"/>
  <c r="F107" i="5" s="1"/>
  <c r="N15" i="5"/>
  <c r="N34" i="5"/>
  <c r="N52" i="5"/>
  <c r="N62" i="5"/>
  <c r="N103" i="5"/>
  <c r="N111" i="5"/>
  <c r="O5" i="5"/>
  <c r="O22" i="5"/>
  <c r="O52" i="5"/>
  <c r="O61" i="5"/>
  <c r="O71" i="5"/>
  <c r="O81" i="5"/>
  <c r="O90" i="5"/>
  <c r="O99" i="5"/>
  <c r="O123" i="5"/>
  <c r="P41" i="5"/>
  <c r="P78" i="5"/>
  <c r="P86" i="5"/>
  <c r="P95" i="5"/>
  <c r="P105" i="5"/>
  <c r="P116" i="5"/>
  <c r="Q9" i="5"/>
  <c r="Q20" i="5"/>
  <c r="Q49" i="5"/>
  <c r="Q60" i="5"/>
  <c r="Q70" i="5"/>
  <c r="Q81" i="5"/>
  <c r="Q90" i="5"/>
  <c r="Q99" i="5"/>
  <c r="Q108" i="5"/>
  <c r="I12" i="5"/>
  <c r="I54" i="5"/>
  <c r="F54" i="5" s="1"/>
  <c r="I80" i="5"/>
  <c r="I90" i="5"/>
  <c r="I125" i="5"/>
  <c r="J20" i="5"/>
  <c r="J53" i="5"/>
  <c r="J64" i="5"/>
  <c r="J104" i="5"/>
  <c r="F104" i="5" s="1"/>
  <c r="J113" i="5"/>
  <c r="F113" i="5" s="1"/>
  <c r="K10" i="5"/>
  <c r="K22" i="5"/>
  <c r="K52" i="5"/>
  <c r="K61" i="5"/>
  <c r="K71" i="5"/>
  <c r="K82" i="5"/>
  <c r="K91" i="5"/>
  <c r="F91" i="5" s="1"/>
  <c r="K125" i="5"/>
  <c r="F125" i="5" s="1"/>
  <c r="L20" i="5"/>
  <c r="L52" i="5"/>
  <c r="L62" i="5"/>
  <c r="L103" i="5"/>
  <c r="L111" i="5"/>
  <c r="L125" i="5"/>
  <c r="M20" i="5"/>
  <c r="M59" i="5"/>
  <c r="M69" i="5"/>
  <c r="M80" i="5"/>
  <c r="M89" i="5"/>
  <c r="M98" i="5"/>
  <c r="M108" i="5"/>
  <c r="N16" i="5"/>
  <c r="N41" i="5"/>
  <c r="N54" i="5"/>
  <c r="N63" i="5"/>
  <c r="N104" i="5"/>
  <c r="N113" i="5"/>
  <c r="O23" i="5"/>
  <c r="O53" i="5"/>
  <c r="O62" i="5"/>
  <c r="F62" i="5" s="1"/>
  <c r="O72" i="5"/>
  <c r="O82" i="5"/>
  <c r="O91" i="5"/>
  <c r="O125" i="5"/>
  <c r="P59" i="5"/>
  <c r="P69" i="5"/>
  <c r="P79" i="5"/>
  <c r="P87" i="5"/>
  <c r="P106" i="5"/>
  <c r="P117" i="5"/>
  <c r="Q10" i="5"/>
  <c r="Q22" i="5"/>
  <c r="Q50" i="5"/>
  <c r="Q61" i="5"/>
  <c r="Q71" i="5"/>
  <c r="Q82" i="5"/>
  <c r="Q91" i="5"/>
  <c r="I14" i="5"/>
  <c r="I42" i="5"/>
  <c r="I55" i="5"/>
  <c r="I81" i="5"/>
  <c r="I91" i="5"/>
  <c r="I103" i="5"/>
  <c r="I111" i="5"/>
  <c r="F111" i="5" s="1"/>
  <c r="J9" i="5"/>
  <c r="F9" i="5" s="1"/>
  <c r="J22" i="5"/>
  <c r="J54" i="5"/>
  <c r="J77" i="5"/>
  <c r="J85" i="5"/>
  <c r="J94" i="5"/>
  <c r="J105" i="5"/>
  <c r="J116" i="5"/>
  <c r="K23" i="5"/>
  <c r="K62" i="5"/>
  <c r="K103" i="5"/>
  <c r="K111" i="5"/>
  <c r="L9" i="5"/>
  <c r="L22" i="5"/>
  <c r="L54" i="5"/>
  <c r="L63" i="5"/>
  <c r="L104" i="5"/>
  <c r="L112" i="5"/>
  <c r="M9" i="5"/>
  <c r="M22" i="5"/>
  <c r="M49" i="5"/>
  <c r="M60" i="5"/>
  <c r="M70" i="5"/>
  <c r="M81" i="5"/>
  <c r="M90" i="5"/>
  <c r="F90" i="5" s="1"/>
  <c r="M99" i="5"/>
  <c r="M122" i="5"/>
  <c r="N55" i="5"/>
  <c r="N64" i="5"/>
  <c r="N77" i="5"/>
  <c r="N85" i="5"/>
  <c r="N94" i="5"/>
  <c r="N105" i="5"/>
  <c r="N116" i="5"/>
  <c r="O14" i="5"/>
  <c r="O31" i="5"/>
  <c r="O54" i="5"/>
  <c r="O63" i="5"/>
  <c r="O103" i="5"/>
  <c r="O111" i="5"/>
  <c r="P20" i="5"/>
  <c r="P60" i="5"/>
  <c r="P70" i="5"/>
  <c r="P89" i="5"/>
  <c r="P97" i="5"/>
  <c r="P107" i="5"/>
  <c r="Q23" i="5"/>
  <c r="Q52" i="5"/>
  <c r="Q62" i="5"/>
  <c r="I15" i="5"/>
  <c r="I69" i="5"/>
  <c r="I82" i="5"/>
  <c r="I104" i="5"/>
  <c r="I113" i="5"/>
  <c r="J10" i="5"/>
  <c r="J23" i="5"/>
  <c r="J55" i="5"/>
  <c r="F55" i="5" s="1"/>
  <c r="J78" i="5"/>
  <c r="J86" i="5"/>
  <c r="J95" i="5"/>
  <c r="J106" i="5"/>
  <c r="J117" i="5"/>
  <c r="K14" i="5"/>
  <c r="K54" i="5"/>
  <c r="K63" i="5"/>
  <c r="F63" i="5" s="1"/>
  <c r="K104" i="5"/>
  <c r="K113" i="5"/>
  <c r="L10" i="5"/>
  <c r="L23" i="5"/>
  <c r="L55" i="5"/>
  <c r="L64" i="5"/>
  <c r="L77" i="5"/>
  <c r="F77" i="5" s="1"/>
  <c r="L85" i="5"/>
  <c r="F85" i="5" s="1"/>
  <c r="L94" i="5"/>
  <c r="L105" i="5"/>
  <c r="L113" i="5"/>
  <c r="M10" i="5"/>
  <c r="M23" i="5"/>
  <c r="M50" i="5"/>
  <c r="M61" i="5"/>
  <c r="M71" i="5"/>
  <c r="M82" i="5"/>
  <c r="M91" i="5"/>
  <c r="M123" i="5"/>
  <c r="N78" i="5"/>
  <c r="N86" i="5"/>
  <c r="N95" i="5"/>
  <c r="N106" i="5"/>
  <c r="F106" i="5" s="1"/>
  <c r="O15" i="5"/>
  <c r="F15" i="5" s="1"/>
  <c r="O33" i="5"/>
  <c r="O55" i="5"/>
  <c r="O64" i="5"/>
  <c r="O104" i="5"/>
  <c r="P71" i="5"/>
  <c r="Q103" i="5"/>
  <c r="Q111" i="5"/>
  <c r="F49" i="5"/>
  <c r="I16" i="5"/>
  <c r="I94" i="5"/>
  <c r="I105" i="5"/>
  <c r="I116" i="5"/>
  <c r="J13" i="5"/>
  <c r="J79" i="5"/>
  <c r="F79" i="5" s="1"/>
  <c r="J87" i="5"/>
  <c r="J97" i="5"/>
  <c r="F97" i="5" s="1"/>
  <c r="J107" i="5"/>
  <c r="K15" i="5"/>
  <c r="K55" i="5"/>
  <c r="K64" i="5"/>
  <c r="K77" i="5"/>
  <c r="K85" i="5"/>
  <c r="K94" i="5"/>
  <c r="F94" i="5" s="1"/>
  <c r="K105" i="5"/>
  <c r="K116" i="5"/>
  <c r="L12" i="5"/>
  <c r="L116" i="5"/>
  <c r="M52" i="5"/>
  <c r="M62" i="5"/>
  <c r="N44" i="5"/>
  <c r="O16" i="5"/>
  <c r="O44" i="5"/>
  <c r="O77" i="5"/>
  <c r="O85" i="5"/>
  <c r="O94" i="5"/>
  <c r="P23" i="5"/>
  <c r="Q28" i="5"/>
  <c r="Q112" i="5"/>
  <c r="Q124" i="5"/>
  <c r="M74" i="5"/>
  <c r="O74" i="5"/>
  <c r="J74" i="5"/>
  <c r="Q74" i="5"/>
  <c r="K74" i="5"/>
  <c r="L74" i="5"/>
  <c r="P74" i="5"/>
  <c r="I74" i="5"/>
  <c r="N74" i="5"/>
  <c r="J24" i="5"/>
  <c r="O24" i="5"/>
  <c r="K24" i="5"/>
  <c r="N24" i="5"/>
  <c r="L24" i="5"/>
  <c r="P24" i="5"/>
  <c r="Q24" i="5"/>
  <c r="M24" i="5"/>
  <c r="F117" i="5"/>
  <c r="F64" i="5"/>
  <c r="L11" i="5"/>
  <c r="F11" i="5" s="1"/>
  <c r="N11" i="5"/>
  <c r="M11" i="5"/>
  <c r="L16" i="5"/>
  <c r="M16" i="5"/>
  <c r="F16" i="5" s="1"/>
  <c r="I126" i="5"/>
  <c r="K126" i="5"/>
  <c r="O126" i="5"/>
  <c r="J126" i="5"/>
  <c r="P126" i="5"/>
  <c r="N126" i="5"/>
  <c r="Q126" i="5"/>
  <c r="L126" i="5"/>
  <c r="M126" i="5"/>
  <c r="I124" i="5"/>
  <c r="L124" i="5"/>
  <c r="O124" i="5"/>
  <c r="M124" i="5"/>
  <c r="N124" i="5"/>
  <c r="K124" i="5"/>
  <c r="P124" i="5"/>
  <c r="L121" i="5"/>
  <c r="K121" i="5"/>
  <c r="F121" i="5" s="1"/>
  <c r="J121" i="5"/>
  <c r="M121" i="5"/>
  <c r="N121" i="5"/>
  <c r="O121" i="5"/>
  <c r="I121" i="5"/>
  <c r="P121" i="5"/>
  <c r="I120" i="5"/>
  <c r="M120" i="5"/>
  <c r="Q120" i="5"/>
  <c r="N120" i="5"/>
  <c r="O120" i="5"/>
  <c r="J120" i="5"/>
  <c r="K120" i="5"/>
  <c r="L120" i="5"/>
  <c r="L119" i="5"/>
  <c r="O119" i="5"/>
  <c r="J119" i="5"/>
  <c r="N119" i="5"/>
  <c r="Q119" i="5"/>
  <c r="I119" i="5"/>
  <c r="K119" i="5"/>
  <c r="F116" i="5"/>
  <c r="K115" i="5"/>
  <c r="P115" i="5"/>
  <c r="L115" i="5"/>
  <c r="N115" i="5"/>
  <c r="O115" i="5"/>
  <c r="Q115" i="5"/>
  <c r="I115" i="5"/>
  <c r="J115" i="5"/>
  <c r="M115" i="5"/>
  <c r="I112" i="5"/>
  <c r="N112" i="5"/>
  <c r="J112" i="5"/>
  <c r="P112" i="5"/>
  <c r="M112" i="5"/>
  <c r="F112" i="5" s="1"/>
  <c r="K112" i="5"/>
  <c r="F108" i="5"/>
  <c r="F105" i="5"/>
  <c r="F103" i="5"/>
  <c r="N100" i="5"/>
  <c r="K100" i="5"/>
  <c r="M100" i="5"/>
  <c r="I100" i="5"/>
  <c r="P100" i="5"/>
  <c r="L100" i="5"/>
  <c r="J100" i="5"/>
  <c r="O100" i="5"/>
  <c r="L96" i="5"/>
  <c r="I96" i="5"/>
  <c r="K96" i="5"/>
  <c r="O96" i="5"/>
  <c r="N96" i="5"/>
  <c r="J96" i="5"/>
  <c r="M96" i="5"/>
  <c r="Q96" i="5"/>
  <c r="F81" i="5"/>
  <c r="F75" i="5"/>
  <c r="L72" i="5"/>
  <c r="M72" i="5"/>
  <c r="N72" i="5"/>
  <c r="I72" i="5"/>
  <c r="Q72" i="5"/>
  <c r="K72" i="5"/>
  <c r="K67" i="5"/>
  <c r="N67" i="5"/>
  <c r="J67" i="5"/>
  <c r="I67" i="5"/>
  <c r="Q67" i="5"/>
  <c r="L67" i="5"/>
  <c r="P67" i="5"/>
  <c r="M67" i="5"/>
  <c r="O67" i="5"/>
  <c r="Q47" i="5"/>
  <c r="F47" i="5" s="1"/>
  <c r="J47" i="5"/>
  <c r="P47" i="5"/>
  <c r="Q46" i="5"/>
  <c r="K46" i="5"/>
  <c r="J46" i="5"/>
  <c r="M46" i="5"/>
  <c r="O46" i="5"/>
  <c r="K45" i="5"/>
  <c r="J45" i="5"/>
  <c r="L45" i="5"/>
  <c r="P45" i="5"/>
  <c r="Q45" i="5"/>
  <c r="I45" i="5"/>
  <c r="M45" i="5"/>
  <c r="N45" i="5"/>
  <c r="O45" i="5"/>
  <c r="L44" i="5"/>
  <c r="P44" i="5"/>
  <c r="Q44" i="5"/>
  <c r="I44" i="5"/>
  <c r="J44" i="5"/>
  <c r="K44" i="5"/>
  <c r="O43" i="5"/>
  <c r="I43" i="5"/>
  <c r="J43" i="5"/>
  <c r="M43" i="5"/>
  <c r="P43" i="5"/>
  <c r="K43" i="5"/>
  <c r="J42" i="5"/>
  <c r="O42" i="5"/>
  <c r="Q42" i="5"/>
  <c r="K42" i="5"/>
  <c r="M42" i="5"/>
  <c r="L42" i="5"/>
  <c r="P42" i="5"/>
  <c r="K41" i="5"/>
  <c r="O41" i="5"/>
  <c r="I41" i="5"/>
  <c r="M41" i="5"/>
  <c r="Q41" i="5"/>
  <c r="F41" i="5" s="1"/>
  <c r="L41" i="5"/>
  <c r="I40" i="5"/>
  <c r="N40" i="5"/>
  <c r="P40" i="5"/>
  <c r="J40" i="5"/>
  <c r="L40" i="5"/>
  <c r="M40" i="5"/>
  <c r="O40" i="5"/>
  <c r="I38" i="5"/>
  <c r="M38" i="5"/>
  <c r="K38" i="5"/>
  <c r="P38" i="5"/>
  <c r="J38" i="5"/>
  <c r="Q38" i="5"/>
  <c r="O38" i="5"/>
  <c r="N38" i="5"/>
  <c r="K37" i="5"/>
  <c r="J37" i="5"/>
  <c r="O37" i="5"/>
  <c r="P37" i="5"/>
  <c r="I37" i="5"/>
  <c r="N37" i="5"/>
  <c r="J36" i="5"/>
  <c r="I36" i="5"/>
  <c r="L36" i="5"/>
  <c r="O36" i="5"/>
  <c r="K36" i="5"/>
  <c r="N36" i="5"/>
  <c r="P36" i="5"/>
  <c r="Q36" i="5"/>
  <c r="M36" i="5"/>
  <c r="P35" i="5"/>
  <c r="Q35" i="5"/>
  <c r="K35" i="5"/>
  <c r="L35" i="5"/>
  <c r="I35" i="5"/>
  <c r="J35" i="5"/>
  <c r="M35" i="5"/>
  <c r="N35" i="5"/>
  <c r="O35" i="5"/>
  <c r="O34" i="5"/>
  <c r="J34" i="5"/>
  <c r="K34" i="5"/>
  <c r="L34" i="5"/>
  <c r="Q34" i="5"/>
  <c r="M33" i="5"/>
  <c r="Q33" i="5"/>
  <c r="I33" i="5"/>
  <c r="N33" i="5"/>
  <c r="L33" i="5"/>
  <c r="P33" i="5"/>
  <c r="K32" i="5"/>
  <c r="M32" i="5"/>
  <c r="N32" i="5"/>
  <c r="L32" i="5"/>
  <c r="Q32" i="5"/>
  <c r="O32" i="5"/>
  <c r="I32" i="5"/>
  <c r="F32" i="5" s="1"/>
  <c r="M31" i="5"/>
  <c r="P31" i="5"/>
  <c r="I31" i="5"/>
  <c r="L31" i="5"/>
  <c r="N31" i="5"/>
  <c r="J31" i="5"/>
  <c r="O30" i="5"/>
  <c r="Q30" i="5"/>
  <c r="L30" i="5"/>
  <c r="J30" i="5"/>
  <c r="N30" i="5"/>
  <c r="P30" i="5"/>
  <c r="J29" i="5"/>
  <c r="O29" i="5"/>
  <c r="L29" i="5"/>
  <c r="K29" i="5"/>
  <c r="I29" i="5"/>
  <c r="N29" i="5"/>
  <c r="M28" i="5"/>
  <c r="I28" i="5"/>
  <c r="L28" i="5"/>
  <c r="K28" i="5"/>
  <c r="O28" i="5"/>
  <c r="J28" i="5"/>
  <c r="N28" i="5"/>
  <c r="K27" i="5"/>
  <c r="L27" i="5"/>
  <c r="Q27" i="5"/>
  <c r="P27" i="5"/>
  <c r="J27" i="5"/>
  <c r="O27" i="5"/>
  <c r="O26" i="5"/>
  <c r="P26" i="5"/>
  <c r="K26" i="5"/>
  <c r="N26" i="5"/>
  <c r="L26" i="5"/>
  <c r="M26" i="5"/>
  <c r="J26" i="5"/>
  <c r="I26" i="5"/>
  <c r="L13" i="5"/>
  <c r="M13" i="5"/>
  <c r="N13" i="5"/>
  <c r="O13" i="5"/>
  <c r="I13" i="5"/>
  <c r="P13" i="5"/>
  <c r="F13" i="5" s="1"/>
  <c r="Q13" i="5"/>
  <c r="N12" i="5"/>
  <c r="P12" i="5"/>
  <c r="J12" i="5"/>
  <c r="K12" i="5"/>
  <c r="Q12" i="5"/>
  <c r="F24" i="5"/>
  <c r="L53" i="5"/>
  <c r="P53" i="5"/>
  <c r="M53" i="5"/>
  <c r="Q53" i="5"/>
  <c r="N53" i="5"/>
  <c r="F52" i="5"/>
  <c r="F61" i="5"/>
  <c r="I59" i="5"/>
  <c r="I58" i="5"/>
  <c r="F80" i="5"/>
  <c r="F71" i="5"/>
  <c r="F78" i="5"/>
  <c r="F23" i="5"/>
  <c r="F22" i="5"/>
  <c r="H5" i="5"/>
  <c r="I20" i="5"/>
  <c r="H6" i="5"/>
  <c r="F123" i="5"/>
  <c r="F98" i="5"/>
  <c r="F31" i="5" l="1"/>
  <c r="M6" i="5"/>
  <c r="F44" i="5"/>
  <c r="F119" i="5"/>
  <c r="F72" i="5"/>
  <c r="F59" i="5"/>
  <c r="L5" i="5"/>
  <c r="F124" i="5"/>
  <c r="F34" i="5"/>
  <c r="F53" i="5"/>
  <c r="F46" i="5"/>
  <c r="F27" i="5"/>
  <c r="O6" i="5"/>
  <c r="F29" i="5"/>
  <c r="F100" i="5"/>
  <c r="N5" i="5"/>
  <c r="F37" i="5"/>
  <c r="F30" i="5"/>
  <c r="F38" i="5"/>
  <c r="F28" i="5"/>
  <c r="F126" i="5"/>
  <c r="F36" i="5"/>
  <c r="F42" i="5"/>
  <c r="F45" i="5"/>
  <c r="F96" i="5"/>
  <c r="F120" i="5"/>
  <c r="F26" i="5"/>
  <c r="J6" i="5"/>
  <c r="F40" i="5"/>
  <c r="F67" i="5"/>
  <c r="F115" i="5"/>
  <c r="F43" i="5"/>
  <c r="K5" i="5"/>
  <c r="Q5" i="5"/>
  <c r="Q6" i="5"/>
  <c r="F35" i="5"/>
  <c r="L6" i="5"/>
  <c r="P5" i="5"/>
  <c r="N6" i="5"/>
  <c r="M5" i="5"/>
  <c r="J5" i="5"/>
  <c r="P6" i="5"/>
  <c r="I5" i="5"/>
  <c r="K6" i="5"/>
  <c r="F12" i="5"/>
  <c r="F20" i="5"/>
  <c r="I6" i="5"/>
  <c r="F33" i="5"/>
  <c r="E10" i="5"/>
  <c r="F10" i="5"/>
  <c r="J7" i="5"/>
  <c r="G106" i="5" l="1"/>
  <c r="G119" i="5"/>
  <c r="E122" i="5"/>
  <c r="M7" i="5"/>
  <c r="P7" i="5"/>
  <c r="E24" i="5"/>
  <c r="G29" i="5"/>
  <c r="E70" i="5"/>
  <c r="G75" i="5"/>
  <c r="G83" i="5"/>
  <c r="E92" i="5"/>
  <c r="E100" i="5"/>
  <c r="Q7" i="5"/>
  <c r="E43" i="5"/>
  <c r="G62" i="5"/>
  <c r="G97" i="5"/>
  <c r="G22" i="5"/>
  <c r="G59" i="5"/>
  <c r="G81" i="5"/>
  <c r="G41" i="5"/>
  <c r="E74" i="5"/>
  <c r="E86" i="5"/>
  <c r="E95" i="5"/>
  <c r="E26" i="5"/>
  <c r="G32" i="5"/>
  <c r="L7" i="5"/>
  <c r="G14" i="5"/>
  <c r="E14" i="5"/>
  <c r="G27" i="5"/>
  <c r="E27" i="5"/>
  <c r="E37" i="5"/>
  <c r="G40" i="5"/>
  <c r="E75" i="5"/>
  <c r="E77" i="5"/>
  <c r="E15" i="5"/>
  <c r="G34" i="5"/>
  <c r="E13" i="5"/>
  <c r="G47" i="5"/>
  <c r="G55" i="5"/>
  <c r="G12" i="5"/>
  <c r="E12" i="5"/>
  <c r="G42" i="5"/>
  <c r="E42" i="5"/>
  <c r="E44" i="5"/>
  <c r="G63" i="5"/>
  <c r="E63" i="5"/>
  <c r="G85" i="5"/>
  <c r="G87" i="5"/>
  <c r="G26" i="5"/>
  <c r="G50" i="5"/>
  <c r="E34" i="5"/>
  <c r="G20" i="5"/>
  <c r="G77" i="5"/>
  <c r="E50" i="5"/>
  <c r="E64" i="5"/>
  <c r="G71" i="5"/>
  <c r="E79" i="5"/>
  <c r="G89" i="5"/>
  <c r="G10" i="5"/>
  <c r="D10" i="5" s="1"/>
  <c r="K7" i="5"/>
  <c r="E22" i="5"/>
  <c r="E49" i="5"/>
  <c r="G49" i="5"/>
  <c r="E52" i="5"/>
  <c r="G70" i="5"/>
  <c r="G79" i="5"/>
  <c r="G100" i="5"/>
  <c r="G16" i="5"/>
  <c r="E29" i="5"/>
  <c r="G31" i="5"/>
  <c r="G46" i="5"/>
  <c r="G13" i="5"/>
  <c r="G44" i="5"/>
  <c r="G65" i="5"/>
  <c r="E65" i="5"/>
  <c r="E67" i="5"/>
  <c r="E36" i="5"/>
  <c r="E16" i="5"/>
  <c r="E31" i="5"/>
  <c r="G37" i="5"/>
  <c r="G52" i="5"/>
  <c r="G92" i="5"/>
  <c r="G24" i="5"/>
  <c r="G33" i="5"/>
  <c r="E33" i="5"/>
  <c r="G35" i="5"/>
  <c r="E35" i="5"/>
  <c r="E54" i="5"/>
  <c r="G54" i="5"/>
  <c r="G56" i="5"/>
  <c r="E56" i="5"/>
  <c r="E59" i="5"/>
  <c r="G61" i="5"/>
  <c r="G90" i="5"/>
  <c r="E107" i="5"/>
  <c r="E109" i="5"/>
  <c r="E113" i="5"/>
  <c r="G116" i="5"/>
  <c r="E116" i="5"/>
  <c r="E118" i="5"/>
  <c r="E120" i="5"/>
  <c r="G120" i="5"/>
  <c r="G124" i="5"/>
  <c r="E124" i="5"/>
  <c r="E126" i="5"/>
  <c r="E19" i="5"/>
  <c r="G19" i="5"/>
  <c r="G72" i="5"/>
  <c r="E72" i="5"/>
  <c r="E103" i="5"/>
  <c r="E105" i="5"/>
  <c r="E40" i="5"/>
  <c r="E46" i="5"/>
  <c r="E61" i="5"/>
  <c r="G67" i="5"/>
  <c r="G11" i="5"/>
  <c r="E28" i="5"/>
  <c r="G53" i="5"/>
  <c r="E66" i="5"/>
  <c r="F74" i="5"/>
  <c r="E76" i="5"/>
  <c r="E82" i="5"/>
  <c r="E84" i="5"/>
  <c r="E89" i="5"/>
  <c r="E97" i="5"/>
  <c r="G104" i="5"/>
  <c r="G108" i="5"/>
  <c r="E115" i="5"/>
  <c r="G117" i="5"/>
  <c r="G121" i="5"/>
  <c r="E123" i="5"/>
  <c r="G125" i="5"/>
  <c r="E81" i="5"/>
  <c r="G94" i="5"/>
  <c r="G96" i="5"/>
  <c r="E96" i="5"/>
  <c r="G98" i="5"/>
  <c r="G17" i="5"/>
  <c r="E58" i="5"/>
  <c r="G64" i="5"/>
  <c r="E111" i="5"/>
  <c r="E45" i="5"/>
  <c r="G82" i="5"/>
  <c r="E85" i="5"/>
  <c r="G86" i="5"/>
  <c r="G91" i="5"/>
  <c r="G95" i="5"/>
  <c r="G99" i="5"/>
  <c r="E104" i="5"/>
  <c r="G105" i="5"/>
  <c r="E108" i="5"/>
  <c r="G109" i="5"/>
  <c r="E112" i="5"/>
  <c r="G113" i="5"/>
  <c r="G118" i="5"/>
  <c r="G122" i="5"/>
  <c r="G126" i="5"/>
  <c r="G74" i="5"/>
  <c r="E78" i="5"/>
  <c r="E93" i="5"/>
  <c r="E101" i="5"/>
  <c r="E23" i="5"/>
  <c r="E30" i="5"/>
  <c r="G36" i="5"/>
  <c r="G58" i="5"/>
  <c r="E60" i="5"/>
  <c r="G66" i="5"/>
  <c r="E69" i="5"/>
  <c r="E80" i="5"/>
  <c r="G93" i="5"/>
  <c r="G101" i="5"/>
  <c r="G112" i="5"/>
  <c r="G115" i="5"/>
  <c r="G123" i="5"/>
  <c r="O7" i="5"/>
  <c r="G15" i="5"/>
  <c r="G28" i="5"/>
  <c r="E38" i="5"/>
  <c r="E11" i="5"/>
  <c r="E17" i="5"/>
  <c r="G45" i="5"/>
  <c r="E53" i="5"/>
  <c r="G76" i="5"/>
  <c r="G78" i="5"/>
  <c r="E91" i="5"/>
  <c r="E99" i="5"/>
  <c r="G110" i="5"/>
  <c r="G23" i="5"/>
  <c r="G30" i="5"/>
  <c r="E32" i="5"/>
  <c r="G38" i="5"/>
  <c r="E41" i="5"/>
  <c r="E47" i="5"/>
  <c r="G60" i="5"/>
  <c r="E62" i="5"/>
  <c r="D62" i="5" s="1"/>
  <c r="G69" i="5"/>
  <c r="E71" i="5"/>
  <c r="E119" i="5"/>
  <c r="G43" i="5"/>
  <c r="E20" i="5"/>
  <c r="E55" i="5"/>
  <c r="G80" i="5"/>
  <c r="E83" i="5"/>
  <c r="G84" i="5"/>
  <c r="E87" i="5"/>
  <c r="G103" i="5"/>
  <c r="E106" i="5"/>
  <c r="G107" i="5"/>
  <c r="E110" i="5"/>
  <c r="G111" i="5"/>
  <c r="N7" i="5"/>
  <c r="E90" i="5"/>
  <c r="E94" i="5"/>
  <c r="E98" i="5"/>
  <c r="E117" i="5"/>
  <c r="E121" i="5"/>
  <c r="E125" i="5"/>
  <c r="D47" i="5" l="1"/>
  <c r="D41" i="5"/>
  <c r="D106" i="5"/>
  <c r="D46" i="5"/>
  <c r="D119" i="5"/>
  <c r="D99" i="5"/>
  <c r="D107" i="5"/>
  <c r="D83" i="5"/>
  <c r="D65" i="5"/>
  <c r="D30" i="5"/>
  <c r="D109" i="5"/>
  <c r="D90" i="5"/>
  <c r="D96" i="5"/>
  <c r="D101" i="5"/>
  <c r="D93" i="5"/>
  <c r="D86" i="5"/>
  <c r="D76" i="5"/>
  <c r="D79" i="5"/>
  <c r="D78" i="5"/>
  <c r="D69" i="5"/>
  <c r="D55" i="5"/>
  <c r="D56" i="5"/>
  <c r="D32" i="5"/>
  <c r="D38" i="5"/>
  <c r="D28" i="5"/>
  <c r="D15" i="5"/>
  <c r="D12" i="5"/>
  <c r="D11" i="5"/>
  <c r="D125" i="5"/>
  <c r="D121" i="5"/>
  <c r="D120" i="5"/>
  <c r="D116" i="5"/>
  <c r="D113" i="5"/>
  <c r="D108" i="5"/>
  <c r="D100" i="5"/>
  <c r="D91" i="5"/>
  <c r="D85" i="5"/>
  <c r="D77" i="5"/>
  <c r="D75" i="5"/>
  <c r="D59" i="5"/>
  <c r="D54" i="5"/>
  <c r="D45" i="5"/>
  <c r="D36" i="5"/>
  <c r="D34" i="5"/>
  <c r="D29" i="5"/>
  <c r="D27" i="5"/>
  <c r="D17" i="5"/>
  <c r="D16" i="5"/>
  <c r="M8" i="5"/>
  <c r="J8" i="5"/>
  <c r="D126" i="5"/>
  <c r="D124" i="5"/>
  <c r="D123" i="5"/>
  <c r="D117" i="5"/>
  <c r="D122" i="5"/>
  <c r="D118" i="5"/>
  <c r="D115" i="5"/>
  <c r="D112" i="5"/>
  <c r="D104" i="5"/>
  <c r="D105" i="5"/>
  <c r="D111" i="5"/>
  <c r="D110" i="5"/>
  <c r="D103" i="5"/>
  <c r="D98" i="5"/>
  <c r="D92" i="5"/>
  <c r="D97" i="5"/>
  <c r="D94" i="5"/>
  <c r="D95" i="5"/>
  <c r="D89" i="5"/>
  <c r="D87" i="5"/>
  <c r="D84" i="5"/>
  <c r="D82" i="5"/>
  <c r="D81" i="5"/>
  <c r="D80" i="5"/>
  <c r="D74" i="5"/>
  <c r="D72" i="5"/>
  <c r="D71" i="5"/>
  <c r="D70" i="5"/>
  <c r="D66" i="5"/>
  <c r="D60" i="5"/>
  <c r="D64" i="5"/>
  <c r="D67" i="5"/>
  <c r="D63" i="5"/>
  <c r="D61" i="5"/>
  <c r="D58" i="5"/>
  <c r="D53" i="5"/>
  <c r="D52" i="5"/>
  <c r="D50" i="5"/>
  <c r="D49" i="5"/>
  <c r="D42" i="5"/>
  <c r="D43" i="5"/>
  <c r="D44" i="5"/>
  <c r="D40" i="5"/>
  <c r="D35" i="5"/>
  <c r="D37" i="5"/>
  <c r="D31" i="5"/>
  <c r="D33" i="5"/>
  <c r="D24" i="5"/>
  <c r="D23" i="5"/>
  <c r="D19" i="5"/>
  <c r="D20" i="5"/>
  <c r="D22" i="5"/>
  <c r="D13" i="5"/>
  <c r="D14" i="5"/>
  <c r="D26" i="5"/>
  <c r="L8" i="5"/>
  <c r="G21" i="5"/>
  <c r="Q8" i="5"/>
  <c r="N8" i="5"/>
  <c r="O8" i="5"/>
  <c r="F73" i="5"/>
  <c r="F88" i="5"/>
  <c r="G25" i="5"/>
  <c r="P8" i="5"/>
  <c r="F51" i="5"/>
  <c r="F114" i="5"/>
  <c r="G102" i="5"/>
  <c r="F48" i="5"/>
  <c r="E39" i="5"/>
  <c r="K8" i="5"/>
  <c r="G127" i="5"/>
  <c r="G57" i="5"/>
  <c r="E25" i="5"/>
  <c r="G68" i="5"/>
  <c r="E21" i="5"/>
  <c r="F25" i="5"/>
  <c r="F57" i="5"/>
  <c r="E88" i="5"/>
  <c r="G73" i="5"/>
  <c r="E68" i="5"/>
  <c r="G39" i="5"/>
  <c r="F39" i="5"/>
  <c r="G88" i="5"/>
  <c r="E48" i="5"/>
  <c r="E57" i="5"/>
  <c r="E73" i="5"/>
  <c r="G51" i="5"/>
  <c r="E51" i="5"/>
  <c r="G48" i="5"/>
  <c r="F68" i="5"/>
  <c r="F21" i="5"/>
  <c r="F102" i="5"/>
  <c r="E114" i="5"/>
  <c r="G114" i="5"/>
  <c r="E127" i="5"/>
  <c r="E102" i="5"/>
  <c r="F127" i="5"/>
  <c r="I7" i="5"/>
  <c r="I8" i="5" l="1"/>
  <c r="G9" i="5"/>
  <c r="G18" i="5" s="1"/>
  <c r="E9" i="5"/>
  <c r="E18" i="5" s="1"/>
  <c r="H7" i="5"/>
  <c r="H8" i="5"/>
  <c r="H3" i="5" l="1"/>
  <c r="F18" i="5"/>
  <c r="D9" i="5"/>
  <c r="A3" i="5" s="1"/>
</calcChain>
</file>

<file path=xl/sharedStrings.xml><?xml version="1.0" encoding="utf-8"?>
<sst xmlns="http://schemas.openxmlformats.org/spreadsheetml/2006/main" count="1538" uniqueCount="418">
  <si>
    <t>Visite initiale</t>
  </si>
  <si>
    <t>N° page</t>
  </si>
  <si>
    <t>Titre de la page</t>
  </si>
  <si>
    <t>URL</t>
  </si>
  <si>
    <t>Commentaires</t>
  </si>
  <si>
    <t>P01</t>
  </si>
  <si>
    <t>Accueil</t>
  </si>
  <si>
    <t>P02</t>
  </si>
  <si>
    <t>P03</t>
  </si>
  <si>
    <t>P04</t>
  </si>
  <si>
    <t>P05</t>
  </si>
  <si>
    <t>P06</t>
  </si>
  <si>
    <t>P07</t>
  </si>
  <si>
    <t>Plan du site</t>
  </si>
  <si>
    <t>P08</t>
  </si>
  <si>
    <t>P09</t>
  </si>
  <si>
    <t>P10</t>
  </si>
  <si>
    <t>Images</t>
  </si>
  <si>
    <t>Cadres</t>
  </si>
  <si>
    <t>Couleurs</t>
  </si>
  <si>
    <t>Multimédia</t>
  </si>
  <si>
    <t>Tableaux</t>
  </si>
  <si>
    <t>Liens</t>
  </si>
  <si>
    <t>Scripts</t>
  </si>
  <si>
    <t>Éléments obligatoires</t>
  </si>
  <si>
    <t>Présentation</t>
  </si>
  <si>
    <t>Formulaires</t>
  </si>
  <si>
    <t>Navigation</t>
  </si>
  <si>
    <t>Consultation</t>
  </si>
  <si>
    <t>C</t>
  </si>
  <si>
    <t>NC</t>
  </si>
  <si>
    <t>NA</t>
  </si>
  <si>
    <t>Thématiques</t>
  </si>
  <si>
    <t>1.1</t>
  </si>
  <si>
    <t>Chaque image porteuse d’information a-t-elle une alternative textuelle ?</t>
  </si>
  <si>
    <t>1.2</t>
  </si>
  <si>
    <t>Chaque image de décoration est-elle correctement ignorée par les technologies d’assistance ?</t>
  </si>
  <si>
    <t>1.3</t>
  </si>
  <si>
    <t>Pour chaque image porteuse d'information ayant une alternative textuelle, cette alternative est-elle pertinente (hors cas particuliers) ?</t>
  </si>
  <si>
    <t>1.4</t>
  </si>
  <si>
    <t>Pour chaque image utilisée comme CAPTCHA ou comme image-test, ayant une alternative textuelle, cette alternative permet-elle d’identifier la nature et la fonction de l’image ?</t>
  </si>
  <si>
    <t>1.5</t>
  </si>
  <si>
    <t>Pour chaque image utilisée comme CAPTCHA, une solution d’accès alternatif au contenu ou à la fonction du CAPTCHA est-elle présente ?</t>
  </si>
  <si>
    <t>1.6</t>
  </si>
  <si>
    <t>Chaque image porteuse d’information a-t-elle, si nécessaire, une description détaillée ?</t>
  </si>
  <si>
    <t>1.7</t>
  </si>
  <si>
    <t>Pour chaque image porteuse d’information ayant une description détaillée, cette description est-elle pertinente ?</t>
  </si>
  <si>
    <t>1.8</t>
  </si>
  <si>
    <t>Chaque image texte porteuse d’information, en l’absence d’un mécanisme de remplacement, doit si possible être remplacée par du texte stylé. Cette règle est-elle respectée (hors cas particuliers) ?</t>
  </si>
  <si>
    <t>1.9</t>
  </si>
  <si>
    <t>Chaque légende d’image est-elle, si nécessaire, correctement reliée à l’image correspondante ?</t>
  </si>
  <si>
    <t>2.1</t>
  </si>
  <si>
    <t>Chaque cadre a-t-il un titre de cadre ?</t>
  </si>
  <si>
    <t>2.2</t>
  </si>
  <si>
    <t>Pour chaque cadre ayant un titre de cadre, ce titre de cadre est-il pertinent ?</t>
  </si>
  <si>
    <t>3.1</t>
  </si>
  <si>
    <t>Dans chaque page web, l’information ne doit pas être donnée uniquement par la couleur. Cette règle est-elle respectée ?</t>
  </si>
  <si>
    <t>3.2</t>
  </si>
  <si>
    <t>Dans chaque page web, le contraste entre la couleur du texte et la couleur de son arrière-plan est-il suffisamment élevé (hors cas particuliers) ?</t>
  </si>
  <si>
    <t>3.3</t>
  </si>
  <si>
    <t>Dans chaque page web, les couleurs utilisées dans les composants d’interface ou les éléments graphiques porteurs d’informations sont-elles suffisamment contrastées (hors cas particuliers) ?</t>
  </si>
  <si>
    <t>4.1</t>
  </si>
  <si>
    <t>Chaque média temporel pré-enregistré a-t-il, si nécessaire, une transcription textuelle ou une audiodescription (hors cas particuliers) ?</t>
  </si>
  <si>
    <t>4.2</t>
  </si>
  <si>
    <t>Pour chaque média temporel pré-enregistré ayant une transcription textuelle ou une audiodescription synchronisée, celles-ci sont-elles pertinentes (hors cas particuliers) ?</t>
  </si>
  <si>
    <t>4.3</t>
  </si>
  <si>
    <t>Chaque média temporel synchronisé pré-enregistré a-t-il, si nécessaire, des sous-titres synchronisés (hors cas particuliers) ?</t>
  </si>
  <si>
    <t>4.4</t>
  </si>
  <si>
    <t>Pour chaque média temporel synchronisé pré-enregistré ayant des sous-titres synchronisés, ces sous-titres sont-ils pertinents ?</t>
  </si>
  <si>
    <t>4.5</t>
  </si>
  <si>
    <t>Chaque média temporel pré-enregistré a-t-il, si nécessaire, une audiodescription synchronisée (hors cas particuliers) ?</t>
  </si>
  <si>
    <t>4.6</t>
  </si>
  <si>
    <t>Pour chaque média temporel pré-enregistré ayant une audiodescription synchronisée, celle-ci est-elle pertinente ?</t>
  </si>
  <si>
    <t>4.7</t>
  </si>
  <si>
    <t>Chaque média temporel est-il clairement identifiable (hors cas particuliers) ?</t>
  </si>
  <si>
    <t>4.8</t>
  </si>
  <si>
    <t>Chaque média non temporel a-t-il, si nécessaire, une alternative (hors cas particuliers) ?</t>
  </si>
  <si>
    <t>4.9</t>
  </si>
  <si>
    <t>Pour chaque média non temporel ayant une alternative, cette alternative est-elle pertinente ?</t>
  </si>
  <si>
    <t>4.10</t>
  </si>
  <si>
    <t>Chaque son déclenché automatiquement est-il contrôlable par l’utilisateur ?</t>
  </si>
  <si>
    <t>4.11</t>
  </si>
  <si>
    <t>La consultation de chaque média temporel est-elle, si nécessaire, contrôlable par le clavier et tout dispositif de pointage ?</t>
  </si>
  <si>
    <t>4.12</t>
  </si>
  <si>
    <t>La consultation de chaque média non temporel est-elle contrôlable par le clavier et tout dispositif de pointage ?</t>
  </si>
  <si>
    <t>4.13</t>
  </si>
  <si>
    <t>Chaque média temporel et non temporel est-il compatible avec les technologies d’assistance (hors cas particuliers) ?</t>
  </si>
  <si>
    <t>5.1</t>
  </si>
  <si>
    <t>Chaque tableau de données complexe a-t-il un résumé ?</t>
  </si>
  <si>
    <t>5.2</t>
  </si>
  <si>
    <t>Pour chaque tableau de données complexe ayant un résumé, celui-ci est-il pertinent ?</t>
  </si>
  <si>
    <t>5.3</t>
  </si>
  <si>
    <t>Pour chaque tableau de mise en forme, le contenu linéarisé reste-t-il compréhensible (hors cas particuliers) ?</t>
  </si>
  <si>
    <t>5.4</t>
  </si>
  <si>
    <t>Pour chaque tableau de données ayant un titre, le titre est-il correctement associé au tableau de données ?</t>
  </si>
  <si>
    <t>5.5</t>
  </si>
  <si>
    <t>Pour chaque tableau de données ayant un titre, celui-ci est-il pertinent ?</t>
  </si>
  <si>
    <t>5.6</t>
  </si>
  <si>
    <t>Pour chaque tableau de données, chaque en-tête de colonnes et chaque en-tête de lignes sont-ils correctement déclarés ?</t>
  </si>
  <si>
    <t>5.7</t>
  </si>
  <si>
    <t>Pour chaque tableau de données, la technique appropriée permettant d’associer chaque cellule avec ses en-têtes est-elle utilisée (hors cas particuliers) ?</t>
  </si>
  <si>
    <t>5.8</t>
  </si>
  <si>
    <t>Chaque tableau de mise en forme ne doit pas utiliser d’éléments propres aux tableaux de données. Cette règle est-elle respectée ?</t>
  </si>
  <si>
    <t>6.1</t>
  </si>
  <si>
    <t>Chaque lien est-il explicite (hors cas particuliers) ?</t>
  </si>
  <si>
    <t>6.2</t>
  </si>
  <si>
    <t>Dans chaque page web, chaque lien, à l’exception des ancres, a-t-il un intitulé ?</t>
  </si>
  <si>
    <t>7.1</t>
  </si>
  <si>
    <t>Chaque script est-il, si nécessaire, compatible avec les technologies d’assistance ?</t>
  </si>
  <si>
    <t>7.2</t>
  </si>
  <si>
    <t>Pour chaque script ayant une alternative, cette alternative est-elle pertinente ?</t>
  </si>
  <si>
    <t>7.3</t>
  </si>
  <si>
    <t>Chaque script est-il contrôlable par le clavier et par tout dispositif de pointage (hors cas particuliers) ?</t>
  </si>
  <si>
    <t>7.4</t>
  </si>
  <si>
    <t>Pour chaque script qui initie un changement de contexte, l’utilisateur est-il averti ou en a-t-il le contrôle ?</t>
  </si>
  <si>
    <t>7.5</t>
  </si>
  <si>
    <t>Dans chaque page web, les messages de statut sont-ils correctement restitués par les technologies d’assistance ?</t>
  </si>
  <si>
    <t>8.1</t>
  </si>
  <si>
    <t>Chaque page web est-elle définie par un type de document ?</t>
  </si>
  <si>
    <t>8.2</t>
  </si>
  <si>
    <t>Pour chaque page web, le code source généré est-il valide selon le type de document spécifié (hors cas particuliers) ?</t>
  </si>
  <si>
    <t>8.3</t>
  </si>
  <si>
    <t>Dans chaque page web, la langue par défaut est-elle présente ?</t>
  </si>
  <si>
    <t>8.4</t>
  </si>
  <si>
    <t>Pour chaque page web ayant une langue par défaut, le code de langue est-il pertinent ?</t>
  </si>
  <si>
    <t>8.5</t>
  </si>
  <si>
    <t>Chaque page web a-t-elle un titre de page ?</t>
  </si>
  <si>
    <t>8.6</t>
  </si>
  <si>
    <t>Pour chaque page web ayant un titre de page, ce titre est-il pertinent ?</t>
  </si>
  <si>
    <t>8.7</t>
  </si>
  <si>
    <t>Dans chaque page web, chaque changement de langue est-il indiqué dans le code source (hors cas particuliers) ?</t>
  </si>
  <si>
    <t>8.8</t>
  </si>
  <si>
    <t>Dans chaque page web, le code de langue de chaque changement de langue est-il valide et pertinent ?</t>
  </si>
  <si>
    <t>8.9</t>
  </si>
  <si>
    <t>Dans chaque page web, les balises ne doivent pas être utilisées uniquement à des fins de présentation. Cette règle est-elle respectée ?</t>
  </si>
  <si>
    <t>8.10</t>
  </si>
  <si>
    <t>Dans chaque page web, les changements du sens de lecture sont-ils signalés ?</t>
  </si>
  <si>
    <t>Structure</t>
  </si>
  <si>
    <t>9.1</t>
  </si>
  <si>
    <t>Dans chaque page web, l’information est-elle structurée par l’utilisation appropriée de titres ?</t>
  </si>
  <si>
    <t>9.2</t>
  </si>
  <si>
    <t>Dans chaque page web, la structure du document est-elle cohérente (hors cas particuliers) ?</t>
  </si>
  <si>
    <t>9.3</t>
  </si>
  <si>
    <t>Dans chaque page web, chaque liste est-elle correctement structurée ?</t>
  </si>
  <si>
    <t>9.4</t>
  </si>
  <si>
    <t>Dans chaque page web, chaque citation est-elle correctement indiquée ?</t>
  </si>
  <si>
    <t>10.1</t>
  </si>
  <si>
    <t>Dans le site web, des feuilles de styles sont-elles utilisées pour contrôler la présentation de l’information ?</t>
  </si>
  <si>
    <t>10.2</t>
  </si>
  <si>
    <t>Dans chaque page web, le contenu visible reste-t-il présent lorsque les feuilles de styles sont désactivées ?</t>
  </si>
  <si>
    <t>10.3</t>
  </si>
  <si>
    <t>Dans chaque page web, l’information reste-t-elle compréhensible lorsque les feuilles de styles sont désactivées ?</t>
  </si>
  <si>
    <t>10.4</t>
  </si>
  <si>
    <t>Dans chaque page web, le texte reste-t-il lisible lorsque la taille des caractères est augmentée jusqu’à 200%, au moins (hors cas particuliers) ?</t>
  </si>
  <si>
    <t>10.5</t>
  </si>
  <si>
    <t>Dans chaque page web, les déclarations CSS de couleurs de fond d’élément et de police sont-elles correctement utilisées ?</t>
  </si>
  <si>
    <t>10.6</t>
  </si>
  <si>
    <t>Dans chaque page web, chaque lien dont la nature n’est pas évidente est-il visible par rapport au texte environnant ?</t>
  </si>
  <si>
    <t>10.7</t>
  </si>
  <si>
    <t>Dans chaque page web, pour chaque élément recevant le focus, la prise de focus est-elle visible ?</t>
  </si>
  <si>
    <t>10.8</t>
  </si>
  <si>
    <t>Pour chaque page web, les contenus cachés ont-ils vocation à être ignorés par les technologies d’assistance ?</t>
  </si>
  <si>
    <t>10.9</t>
  </si>
  <si>
    <t>Dans chaque page web, l’information ne doit pas être donnée uniquement par la forme, taille ou position. Cette règle est-elle respectée ?</t>
  </si>
  <si>
    <t>10.10</t>
  </si>
  <si>
    <t>Dans chaque page web, l’information ne doit pas être donnée par la forme, taille ou position uniquement. Cette règle est-elle implémentée de façon pertinente ?</t>
  </si>
  <si>
    <t>10.11</t>
  </si>
  <si>
    <t>10.12</t>
  </si>
  <si>
    <t>Dans chaque page web, les propriétés d’espacement du texte peuvent-elles être redéfinies par l’utilisateur sans perte de contenu ou de fonctionnalité (hors cas particuliers) ?</t>
  </si>
  <si>
    <t>10.13</t>
  </si>
  <si>
    <t>Dans chaque page web, les contenus additionnels apparaissant à la prise de focus ou au survol d’un composant d’interface sont-ils contrôlables par l’utilisateur (hors cas particuliers) ?</t>
  </si>
  <si>
    <t>10.14</t>
  </si>
  <si>
    <t>Dans chaque page web, les contenus additionnels apparaissant via les styles CSS uniquement peuvent-ils être rendus visibles au clavier et par tout dispositif de pointage ?</t>
  </si>
  <si>
    <t>11.1</t>
  </si>
  <si>
    <t>Chaque champ de formulaire a-t-il une étiquette ?</t>
  </si>
  <si>
    <t>11.2</t>
  </si>
  <si>
    <t>Chaque étiquette associée à un champ de formulaire est-elle pertinente (hors cas particuliers) ?</t>
  </si>
  <si>
    <t>11.3</t>
  </si>
  <si>
    <t>Dans chaque formulaire, chaque étiquette associée à un champ de formulaire ayant la même fonction et répété plusieurs fois dans une même page ou dans un ensemble de pages est-elle cohérente ?</t>
  </si>
  <si>
    <t>11.4</t>
  </si>
  <si>
    <t>Dans chaque formulaire, chaque étiquette de champ et son champ associé sont-ils accolés (hors cas particuliers) ?</t>
  </si>
  <si>
    <t>11.5</t>
  </si>
  <si>
    <t>Dans chaque formulaire, les champs de même nature sont-ils regroupés, si nécessaire ?</t>
  </si>
  <si>
    <t>11.6</t>
  </si>
  <si>
    <t>Dans chaque formulaire, chaque regroupement de champs de formulaire a-t-il une légende ?</t>
  </si>
  <si>
    <t>11.7</t>
  </si>
  <si>
    <t>Dans chaque formulaire, chaque légende associée à un regroupement de champs de même nature est-elle pertinente ?</t>
  </si>
  <si>
    <t>11.8</t>
  </si>
  <si>
    <t>Dans chaque formulaire, les items de même nature d’une liste de choix sont-ils regroupées de manière pertinente ?</t>
  </si>
  <si>
    <t>11.9</t>
  </si>
  <si>
    <t>Dans chaque formulaire, l’intitulé de chaque bouton est-il pertinent (hors cas particuliers) ?</t>
  </si>
  <si>
    <t>11.10</t>
  </si>
  <si>
    <t>Dans chaque formulaire, le contrôle de saisie est-il utilisé de manière pertinente (hors cas particuliers) ?</t>
  </si>
  <si>
    <t>11.11</t>
  </si>
  <si>
    <t>Dans chaque formulaire, le contrôle de saisie est-il accompagné, si nécessaire, de suggestions facilitant la correction des erreurs de saisie ?</t>
  </si>
  <si>
    <t>11.12</t>
  </si>
  <si>
    <t>Pour chaque formulaire qui modifie ou supprime des données, ou qui transmet des réponses à un test ou à un examen, ou dont la validation a des conséquences financières ou juridiques, la saisie des données vérifie-t-elle une de ces conditions ?</t>
  </si>
  <si>
    <t>11.13</t>
  </si>
  <si>
    <t>La finalité d’un champ de saisie peut-elle être déduite pour faciliter le remplissage automatique des champs avec les données de l’utilisateur ?</t>
  </si>
  <si>
    <t>12.1</t>
  </si>
  <si>
    <t>Chaque ensemble de pages dispose-t-il de deux systèmes de navigation différents, au moins (hors cas particuliers) ?</t>
  </si>
  <si>
    <t>12.2</t>
  </si>
  <si>
    <t>Dans chaque ensemble de pages, le menu et les barres de navigation sont-ils toujours à la même place (hors cas particuliers) ?</t>
  </si>
  <si>
    <t>12.3</t>
  </si>
  <si>
    <t>La page « plan du site » est-elle pertinente ?</t>
  </si>
  <si>
    <t>12.4</t>
  </si>
  <si>
    <t>Dans chaque ensemble de pages, la page « plan du site » est-elle atteignable de manière identique ?</t>
  </si>
  <si>
    <t>12.5</t>
  </si>
  <si>
    <t>Dans chaque ensemble de pages, le moteur de recherche est-il atteignable de manière identique ?</t>
  </si>
  <si>
    <t>12.6</t>
  </si>
  <si>
    <t>Les zones de regroupement de contenus présentes dans plusieurs pages web (zones d’en-tête, de navigation principale, de contenu principal, de pied de page et de moteur de recherche) peuvent-elles être atteintes ou évitées ?</t>
  </si>
  <si>
    <t>12.7</t>
  </si>
  <si>
    <t>Dans chaque page web, un lien d’évitement ou d’accès rapide à la zone de contenu principal est-il présent (hors cas particuliers) ?</t>
  </si>
  <si>
    <t>12.8</t>
  </si>
  <si>
    <t>Dans chaque page web, l’ordre de tabulation est-il cohérent ?</t>
  </si>
  <si>
    <t>12.9</t>
  </si>
  <si>
    <t>Dans chaque page web, la navigation ne doit pas contenir de piège au clavier. Cette règle est-elle respectée ?</t>
  </si>
  <si>
    <t>12.10</t>
  </si>
  <si>
    <t>Dans chaque page web, les raccourcis clavier n’utilisant qu’une seule touche (lettre minuscule ou majuscule, ponctuation, chiffre ou symbole) sont-ils contrôlables par l’utilisateur ?</t>
  </si>
  <si>
    <t>12.11</t>
  </si>
  <si>
    <t>Dans chaque page web, les contenus additionnels apparaissant au survol, à la prise de focus ou à l’activation d’un composant d’interface sont-ils si nécessaire atteignables au clavier ?</t>
  </si>
  <si>
    <t>13.1</t>
  </si>
  <si>
    <t>Pour chaque page web, l’utilisateur a-t-il le contrôle de chaque limite de temps modifiant le contenu (hors cas particuliers) ?</t>
  </si>
  <si>
    <t>13.2</t>
  </si>
  <si>
    <t>Dans chaque page web, l’ouverture d’une nouvelle fenêtre ne doit pas être déclenchée sans action de l’utilisateur. Cette règle est-elle respectée ?</t>
  </si>
  <si>
    <t>13.3</t>
  </si>
  <si>
    <t>Dans chaque page web, chaque document bureautique en téléchargement possède-t-il, si nécessaire, une version accessible (hors cas particuliers) ?</t>
  </si>
  <si>
    <t>13.4</t>
  </si>
  <si>
    <t>Pour chaque document bureautique ayant une version accessible, cette version offre-t-elle la même information ?</t>
  </si>
  <si>
    <t>13.5</t>
  </si>
  <si>
    <t>Dans chaque page web, chaque contenu cryptique (art ASCII, émoticon, syntaxe cryptique) a-t-il une alternative ?</t>
  </si>
  <si>
    <t>13.6</t>
  </si>
  <si>
    <t>Dans chaque page web, pour chaque contenu cryptique (art ASCII, émoticon, syntaxe cryptique) ayant une alternative, cette alternative est-elle pertinente ?</t>
  </si>
  <si>
    <t>13.7</t>
  </si>
  <si>
    <t>Dans chaque page web, les changements brusques de luminosité ou les effets de flash sont-ils correctement utilisés ?</t>
  </si>
  <si>
    <t>13.8</t>
  </si>
  <si>
    <t>Dans chaque page web, chaque contenu en mouvement ou clignotant est-il contrôlable par l’utilisateur ?</t>
  </si>
  <si>
    <t>13.9</t>
  </si>
  <si>
    <t>Dans chaque page web, le contenu proposé est-il consultable quelle que soit l’orientation de l’écran (portait ou paysage) (hors cas particuliers) ?</t>
  </si>
  <si>
    <t>13.10</t>
  </si>
  <si>
    <t>Dans chaque page web, les fonctionnalités utilisables ou disponibles au moyen d’un geste complexe peuvent-elles être également disponibles au moyen d’un geste simple (hors cas particuliers) ?</t>
  </si>
  <si>
    <t>13.11</t>
  </si>
  <si>
    <t>Dans chaque page web, les actions déclenchées au moyen d’un dispositif de pointage sur un point unique de l’écran peuvent-elles faire l’objet d’une annulation (hors cas particuliers) ?</t>
  </si>
  <si>
    <t>13.12</t>
  </si>
  <si>
    <t>Dans chaque page web, les fonctionnalités qui impliquent un mouvement de l’appareil ou vers l’appareil peuvent-elles être satisfaites de manière alternative (hors cas particuliers) ?</t>
  </si>
  <si>
    <t>Pour chaque page web, les contenus peuvent-ils être présentés sans avoir recours à un défilement vertical pour une fenêtre ayant une hauteur de 256px ou à un défilement horizontal pour une fenêtre ayant une largeur de 320px (hors cas particuliers) ?</t>
  </si>
  <si>
    <t>Audit RGAA 4.1</t>
  </si>
  <si>
    <r>
      <t>N</t>
    </r>
    <r>
      <rPr>
        <b/>
        <vertAlign val="superscript"/>
        <sz val="11"/>
        <color rgb="FF000000"/>
        <rFont val="Arial"/>
        <family val="2"/>
      </rPr>
      <t>o</t>
    </r>
    <r>
      <rPr>
        <b/>
        <sz val="11"/>
        <color rgb="FF000000"/>
        <rFont val="Arial"/>
        <family val="2"/>
      </rPr>
      <t xml:space="preserve"> critère</t>
    </r>
  </si>
  <si>
    <t>N°</t>
  </si>
  <si>
    <t>Corrections à apporter</t>
  </si>
  <si>
    <t>Critères</t>
  </si>
  <si>
    <t>Statuts</t>
  </si>
  <si>
    <t>Environnement de test</t>
  </si>
  <si>
    <t>Détail de l'environnement de test utilisé</t>
  </si>
  <si>
    <t>Nom</t>
  </si>
  <si>
    <t>Version</t>
  </si>
  <si>
    <t>#</t>
  </si>
  <si>
    <t>Techno. d'assistance</t>
  </si>
  <si>
    <t>NVDA</t>
  </si>
  <si>
    <t>Jaws</t>
  </si>
  <si>
    <t>VoiceOver</t>
  </si>
  <si>
    <t xml:space="preserve">Date : </t>
  </si>
  <si>
    <t xml:space="preserve">Contexte : </t>
  </si>
  <si>
    <t xml:space="preserve">Site : </t>
  </si>
  <si>
    <t>Navigateur/OS</t>
  </si>
  <si>
    <t>Firefox Windows</t>
  </si>
  <si>
    <t>Safari iOS</t>
  </si>
  <si>
    <t>Statut pour le site</t>
  </si>
  <si>
    <t>Taux moyen</t>
  </si>
  <si>
    <t>NA (Non applicable)</t>
  </si>
  <si>
    <t>NC (Non conforme)</t>
  </si>
  <si>
    <t>C (Conforme)</t>
  </si>
  <si>
    <r>
      <rPr>
        <b/>
        <sz val="11"/>
        <color rgb="FF000000"/>
        <rFont val="Arial"/>
        <family val="2"/>
      </rPr>
      <t>Pourcentage de critères respectés </t>
    </r>
    <r>
      <rPr>
        <sz val="11"/>
        <color rgb="FF000000"/>
        <rFont val="Arial"/>
        <family val="2"/>
      </rPr>
      <t xml:space="preserve">
</t>
    </r>
    <r>
      <rPr>
        <sz val="10"/>
        <color rgb="FF000000"/>
        <rFont val="Arial"/>
        <family val="2"/>
      </rPr>
      <t>(somme des critères conformes divisée par le nombre de critères applicables) :</t>
    </r>
  </si>
  <si>
    <r>
      <rPr>
        <b/>
        <sz val="11"/>
        <color rgb="FF000000"/>
        <rFont val="Arial"/>
        <family val="2"/>
      </rPr>
      <t>Taux moyen de conformité du service en ligne</t>
    </r>
    <r>
      <rPr>
        <sz val="10"/>
        <color rgb="FF000000"/>
        <rFont val="Arial"/>
        <family val="2"/>
      </rPr>
      <t xml:space="preserve"> 
(moyenne des taux de conformité de chaque page) :</t>
    </r>
  </si>
  <si>
    <t>Synthèse des résultats de l'audit</t>
  </si>
  <si>
    <t>Dérogations et exemptions éventuelles</t>
  </si>
  <si>
    <t>Titre</t>
  </si>
  <si>
    <t>Description</t>
  </si>
  <si>
    <t>Exemptions</t>
  </si>
  <si>
    <t>Dérogations pour charge disproportionnée</t>
  </si>
  <si>
    <t xml:space="preserve">Légende : </t>
  </si>
  <si>
    <r>
      <rPr>
        <b/>
        <sz val="11"/>
        <color rgb="FF7F807F"/>
        <rFont val="Arial"/>
        <family val="2"/>
      </rPr>
      <t>NA</t>
    </r>
    <r>
      <rPr>
        <sz val="11"/>
        <color rgb="FF000000"/>
        <rFont val="Arial"/>
        <family val="2"/>
      </rPr>
      <t xml:space="preserve"> : critère non applicable
</t>
    </r>
    <r>
      <rPr>
        <b/>
        <sz val="11"/>
        <color rgb="FF08828A"/>
        <rFont val="Arial"/>
        <family val="2"/>
      </rPr>
      <t>C</t>
    </r>
    <r>
      <rPr>
        <sz val="11"/>
        <color rgb="FF000000"/>
        <rFont val="Arial"/>
        <family val="2"/>
      </rPr>
      <t xml:space="preserve"> : critère conforme
</t>
    </r>
    <r>
      <rPr>
        <b/>
        <sz val="11"/>
        <color rgb="FF08828A"/>
        <rFont val="Arial"/>
        <family val="2"/>
      </rPr>
      <t>CT</t>
    </r>
    <r>
      <rPr>
        <sz val="11"/>
        <color rgb="FF000000"/>
        <rFont val="Arial"/>
        <family val="2"/>
      </rPr>
      <t xml:space="preserve"> : critère conforme de manière transverse (génère C sur l'ensemble des autres pages en cas d'absence de NC).
</t>
    </r>
    <r>
      <rPr>
        <b/>
        <sz val="11"/>
        <color rgb="FFDD1A3E"/>
        <rFont val="Arial"/>
        <family val="2"/>
      </rPr>
      <t>NC</t>
    </r>
    <r>
      <rPr>
        <sz val="11"/>
        <color rgb="FF000000"/>
        <rFont val="Arial"/>
        <family val="2"/>
      </rPr>
      <t xml:space="preserve"> : critère non conforme
</t>
    </r>
    <r>
      <rPr>
        <b/>
        <sz val="11"/>
        <color rgb="FFDD1A3E"/>
        <rFont val="Arial"/>
        <family val="2"/>
      </rPr>
      <t>NCT</t>
    </r>
    <r>
      <rPr>
        <sz val="11"/>
        <color rgb="FF000000"/>
        <rFont val="Arial"/>
        <family val="2"/>
      </rPr>
      <t xml:space="preserve"> : critère non conforme de manière transverse (génère  NC sur l'ensemble des autres pages)
</t>
    </r>
    <r>
      <rPr>
        <b/>
        <sz val="11"/>
        <color rgb="FF000000"/>
        <rFont val="Arial"/>
        <family val="2"/>
      </rPr>
      <t>NT</t>
    </r>
    <r>
      <rPr>
        <sz val="11"/>
        <color rgb="FF000000"/>
        <rFont val="Arial"/>
        <family val="2"/>
      </rPr>
      <t xml:space="preserve"> : critère non testé</t>
    </r>
  </si>
  <si>
    <t xml:space="preserve">Auditeur : </t>
  </si>
  <si>
    <t>Safari macOS</t>
  </si>
  <si>
    <t>Nous contacter</t>
  </si>
  <si>
    <t>Aide et accessibilité</t>
  </si>
  <si>
    <t>Résultats d’une recherche</t>
  </si>
  <si>
    <t>Crédits et informations légales</t>
  </si>
  <si>
    <t>Foire aux questions</t>
  </si>
  <si>
    <t>CT</t>
  </si>
  <si>
    <t>NCT</t>
  </si>
  <si>
    <t>Pour ces pages internes (de la P02 à la P15), seule la zone de contenu principal (&lt;main id="main-container"&gt;) a été auditée.
Les corrections à appliquer concernant le reste de l'interface (entête, menu de navigation principal et pied de page) sont détaillées dans l'onglet P01.</t>
  </si>
  <si>
    <t>Iframe présente en page d'accueil remontant les derniers tweets de l'agence de l'Eau Loire-Bretagne.</t>
  </si>
  <si>
    <t>Le système de protection contre les spams "reCAPTCHA".</t>
  </si>
  <si>
    <t>Par exemple présent sur la page "Nous contacter".</t>
  </si>
  <si>
    <t>Ce critère deviendra conforme quand la demande de correction du critère 11.1 ci-dessus sera prise en compte.</t>
  </si>
  <si>
    <t>2021.2</t>
  </si>
  <si>
    <t xml:space="preserve">
Les fonctionnalités de partage "AddThis"
</t>
  </si>
  <si>
    <t>Le fil d'Actualité Twitter</t>
  </si>
  <si>
    <t>Les Datepickers</t>
  </si>
  <si>
    <t>Par exemple proposés pour les champs "Date de début" et "Date de fin" de la page de résultats de recherche.</t>
  </si>
  <si>
    <t>Ce critère deviendra conforme quand le critère 1.1 ci-dessus sera pris en compte.</t>
  </si>
  <si>
    <t>Cf. P02.</t>
  </si>
  <si>
    <t>Cf. P02 (bleu sur blanc cassé).</t>
  </si>
  <si>
    <t>La première barre d'outils</t>
  </si>
  <si>
    <t>Outils "Flux RSS, "Partager par email", "Imprimer", etc. (présents dans &lt;div id="movingtools"&gt;).</t>
  </si>
  <si>
    <t>Ce critère est conforme.
Toutefois, nous vous recommandons de supprimer la mention "- agence" présente dans la balise &lt;title&gt;.
Concrètement, par exemple sur cette page, nous vous recommandons de remplacer :
&lt;title&gt;Accueil - Agence - Agence de l'eau Loire-bretagne&lt;/title&gt;
par :
&lt;title&gt;Accueil - Agence de l'eau Loire-bretagne&lt;/title&gt;
Cette optimisation est à appliquer sur toutes les pages du site.</t>
  </si>
  <si>
    <t>https://sdage-sage.eau-loire-bretagne.fr/home.html</t>
  </si>
  <si>
    <t>https://sdage-sage.eau-loire-bretagne.fr/sites/sdage-sage/home/contact.html</t>
  </si>
  <si>
    <t>https://sdage-sage.eau-loire-bretagne.fr/sites/sdage-sage/home/plan-de-site.html</t>
  </si>
  <si>
    <t>https://sdage-sage.eau-loire-bretagne.fr/sites/sdage-sage/home/aide--accessibilite.html</t>
  </si>
  <si>
    <t>https://sdage-sage.eau-loire-bretagne.fr/home/credits-et-infos-legales.html</t>
  </si>
  <si>
    <t>https://sdage-sage.eau-loire-bretagne.fr/home/resultat-de-recherche.html?jcrMethodToCall=get&amp;src_originSiteKey=sdage-sage&amp;src_terms%5B0%5D.term=rapport&amp;src_terms%5B0%5D.applyFilter=true&amp;src_terms%5B0%5D.match=all_words&amp;src_terms%5B0%5D.fields.siteContent=true&amp;src_terms%5B0%5D.fields.tags=true&amp;src_terms%5B0%5D.fields.files=true&amp;src_sites.values=-all-&amp;src_sitesForReferences.values=systemsite&amp;src_languages.values=fr&amp;src_properties%28jmix%3AlastPublished%29.j%3AlastPublished.dateValue.type=RANGE&amp;src_properties%28jmix%3AlastPublished%29.j%3AlastPublished.dateValue.from=&amp;src_properties%28jmix%3AlastPublished%29.j%3AlastPublished.dateValue.to=&amp;_eventId_valid=</t>
  </si>
  <si>
    <t>https://sdage-sage.eau-loire-bretagne.fr/home/consultation-eau/consultation---pour-qui-et-comment/faq-sdage-2022-2027.html</t>
  </si>
  <si>
    <t>https://sdage-sage.eau-loire-bretagne.fr/home/des-eaux-en-bon-etat/quest-ce-que-le-bon-etat.html</t>
  </si>
  <si>
    <t>Qu'est-ce que le bon état des eaux ?</t>
  </si>
  <si>
    <t>https://sdage-sage.eau-loire-bretagne.fr/home/les-sage/quest-ce-quun-sage/les-sage-du-bassin.html</t>
  </si>
  <si>
    <t>Les Sage du bassin Loire-Bretagne</t>
  </si>
  <si>
    <t>Qu'est-ce que le Sdage ?</t>
  </si>
  <si>
    <t>https://sdage-sage.eau-loire-bretagne.fr/home/le-sdage-2016-2021/quest-ce-que-le-sdage.html</t>
  </si>
  <si>
    <t>Sébastien Delorme - sebastien.delorme@ideance.fr</t>
  </si>
  <si>
    <t>https://sdage-sage.eau-loire-bretagne.fr/</t>
  </si>
  <si>
    <t>93.0</t>
  </si>
  <si>
    <t>15.0.2</t>
  </si>
  <si>
    <r>
      <rPr>
        <sz val="11"/>
        <color theme="5" tint="-0.249977111117893"/>
        <rFont val="Arial"/>
        <family val="2"/>
      </rPr>
      <t xml:space="preserve">[Remarque similaire au site principal] </t>
    </r>
    <r>
      <rPr>
        <sz val="11"/>
        <color rgb="FF000000"/>
        <rFont val="Arial"/>
        <family val="2"/>
      </rPr>
      <t>Vider l'attribut alt (tel que alt="") de la balise &lt;img /&gt; de l'image "LOGO_SitesAelb.png" (présente dans &lt;header class="header"&gt;).</t>
    </r>
  </si>
  <si>
    <r>
      <rPr>
        <sz val="11"/>
        <color theme="5" tint="-0.249977111117893"/>
        <rFont val="Arial"/>
        <family val="2"/>
      </rPr>
      <t xml:space="preserve">[Remarque similaire au site principal] </t>
    </r>
    <r>
      <rPr>
        <sz val="11"/>
        <color rgb="FF000000"/>
        <rFont val="Arial"/>
        <family val="2"/>
      </rPr>
      <t xml:space="preserve">Actuellement, toutes les images des slides du carrousel ont comme alternative textuelle "photo illustrative".
Ce qui n'est pas pertinent et invalide donc ce critère.
Pour y remédier, renseigner l'attribut alt de ces balises &lt;img /&gt; avec une courte description de ce que représente visuellement l'image.
Pour obtenir par exemple concrètement, pour l'image du slide "Protéger les milieux aquatiques" :
&lt;img src=".../PHOTO_carrouselSS_Proteger.jpg" </t>
    </r>
    <r>
      <rPr>
        <b/>
        <sz val="11"/>
        <color rgb="FF000000"/>
        <rFont val="Arial"/>
        <family val="2"/>
      </rPr>
      <t>alt="Photo illustrative d'un cours d'eau"</t>
    </r>
    <r>
      <rPr>
        <sz val="11"/>
        <color rgb="FF000000"/>
        <rFont val="Arial"/>
        <family val="2"/>
      </rPr>
      <t xml:space="preserve"> /&gt;
- - - - - - - - - -
</t>
    </r>
    <r>
      <rPr>
        <sz val="11"/>
        <color theme="5" tint="-0.249977111117893"/>
        <rFont val="Arial"/>
        <family val="2"/>
      </rPr>
      <t xml:space="preserve">[Remarque similaire au site principal] </t>
    </r>
    <r>
      <rPr>
        <sz val="11"/>
        <color rgb="FF000000"/>
        <rFont val="Arial"/>
        <family val="2"/>
      </rPr>
      <t>Pour l'image "LOGO_AELB_CAS2.png" présente en pied de page (dans &lt;p class="id-site"&gt;), remplacer dans sa balise &lt;img /&gt; alt="Logo de l'agence de l'eau Loire-Bretagne" par alt="République française (liberté égalité fraternité) - Agence de l'eau Loire-Bretagne (logo)".</t>
    </r>
  </si>
  <si>
    <r>
      <rPr>
        <sz val="11"/>
        <color theme="5" tint="-0.249977111117893"/>
        <rFont val="Arial"/>
        <family val="2"/>
      </rPr>
      <t xml:space="preserve">[Remarque similaire au site principal] </t>
    </r>
    <r>
      <rPr>
        <sz val="11"/>
        <color rgb="FF000000"/>
        <rFont val="Arial"/>
        <family val="2"/>
      </rPr>
      <t>Ce critère est conforme.
Toutefois, si techniquement possible pour vous, nous vous recommandons fortement de remplacer l'image-texte "L'actu de l'eau en Loire-Bretagne - Lire la lettre électronique" (présente en colonne de droite) par du texte HTML stylé en CSS.</t>
    </r>
  </si>
  <si>
    <r>
      <rPr>
        <sz val="11"/>
        <color theme="5" tint="-0.249977111117893"/>
        <rFont val="Arial"/>
        <family val="2"/>
      </rPr>
      <t xml:space="preserve">[Remarque similaire au site principal] </t>
    </r>
    <r>
      <rPr>
        <sz val="11"/>
        <color rgb="FF000000"/>
        <rFont val="Arial"/>
        <family val="2"/>
      </rPr>
      <t>Actuellement, la structuration des images légendées présentes dans le carrousel n’est pas conforme.
Pour y remédier :
1. Entourer ces images légendées avec des balises &lt;figure role="figure"&gt;.
2. Structurer les légendes + les copyright de ces images avec des balises &lt;figcaption&gt;.
3. Ajouter un attribut aria-label dans ces mêmes balises &lt;figure role="figure"&gt;.
4. Renseigner ces attributs aria-label en reprenant le même contenu que celui de la légende + le copyright de l’image.
Pour obtenir par exemple concrètement, pour l’image du slide "Protéger les milieux aquatiques"  :
&lt;</t>
    </r>
    <r>
      <rPr>
        <b/>
        <sz val="11"/>
        <color rgb="FF000000"/>
        <rFont val="Arial"/>
        <family val="2"/>
      </rPr>
      <t>figure role="figure"</t>
    </r>
    <r>
      <rPr>
        <sz val="11"/>
        <color rgb="FF000000"/>
        <rFont val="Arial"/>
        <family val="2"/>
      </rPr>
      <t xml:space="preserve"> </t>
    </r>
    <r>
      <rPr>
        <b/>
        <sz val="11"/>
        <color rgb="FF000000"/>
        <rFont val="Arial"/>
        <family val="2"/>
      </rPr>
      <t>aria-label="Protéger les milieux aquatiques - © Jean-Louis Aubert"</t>
    </r>
    <r>
      <rPr>
        <sz val="11"/>
        <color rgb="FF000000"/>
        <rFont val="Arial"/>
        <family val="2"/>
      </rPr>
      <t>&gt;
   &lt;img src=".../PHOTO_carrouselA_MontGerbier.jpg" alt="Photo illustrative d'un cours d'eau - © Jean-Louis Aubert" /&gt;
   &lt;</t>
    </r>
    <r>
      <rPr>
        <b/>
        <sz val="11"/>
        <color rgb="FF000000"/>
        <rFont val="Arial"/>
        <family val="2"/>
      </rPr>
      <t>figcaption</t>
    </r>
    <r>
      <rPr>
        <sz val="11"/>
        <color rgb="FF000000"/>
        <rFont val="Arial"/>
        <family val="2"/>
      </rPr>
      <t xml:space="preserve"> class="carousel-caption"&gt;
      &lt;p&gt;Protéger les milieux aquatiques&lt;/p&gt;
      &lt;p&gt;&lt;em&gt;© Jean-Louis Aubert&lt;/em&gt;&lt;/p&gt;
  </t>
    </r>
    <r>
      <rPr>
        <b/>
        <sz val="11"/>
        <color rgb="FF000000"/>
        <rFont val="Arial"/>
        <family val="2"/>
      </rPr>
      <t xml:space="preserve"> &lt;/figcaption&gt;</t>
    </r>
    <r>
      <rPr>
        <sz val="11"/>
        <color rgb="FF000000"/>
        <rFont val="Arial"/>
        <family val="2"/>
      </rPr>
      <t xml:space="preserve">
</t>
    </r>
    <r>
      <rPr>
        <b/>
        <sz val="11"/>
        <color rgb="FF000000"/>
        <rFont val="Arial"/>
        <family val="2"/>
      </rPr>
      <t>&lt;/figure&gt;</t>
    </r>
  </si>
  <si>
    <r>
      <rPr>
        <sz val="11"/>
        <color theme="5" tint="-0.249977111117893"/>
        <rFont val="Arial"/>
        <family val="2"/>
      </rPr>
      <t xml:space="preserve">[Remarque similaire au site principal] </t>
    </r>
    <r>
      <rPr>
        <sz val="11"/>
        <color rgb="FF000000"/>
        <rFont val="Arial"/>
        <family val="2"/>
      </rPr>
      <t xml:space="preserve">Ce critère est conforme.
Toutefois, nous vous recommandons de réduire visuellement la taille de la pastille courante du système de navigation dans le carrousel (dans &lt;ol class="carousel-indicators"&gt;).
À l'image du dernier exemple de cette fiche : </t>
    </r>
    <r>
      <rPr>
        <u/>
        <sz val="11"/>
        <color rgb="FF000000"/>
        <rFont val="Arial"/>
        <family val="2"/>
      </rPr>
      <t>https://www.accede-web.com/notices/fonctionnelle-graphique/couleurs/assurer-la-comprehension-de-linformation-meme-en-labsence-de-couleurs</t>
    </r>
    <r>
      <rPr>
        <sz val="11"/>
        <color rgb="FF000000"/>
        <rFont val="Arial"/>
        <family val="2"/>
      </rPr>
      <t>.</t>
    </r>
  </si>
  <si>
    <r>
      <rPr>
        <sz val="11"/>
        <color theme="5" tint="-0.249977111117893"/>
        <rFont val="Arial"/>
        <family val="2"/>
      </rPr>
      <t xml:space="preserve">[Remarque similaire au site principal] </t>
    </r>
    <r>
      <rPr>
        <sz val="11"/>
        <rFont val="Arial"/>
        <family val="2"/>
      </rPr>
      <t>Le blanc sur image d'arrière-plan du texte "Sdage, schéma directeur d’aménagement et de gestion des eaux. Sage, schéma d’aménagement et de gestion des eaux" présent dans l'entête (dans &lt;p class="subtitle"&gt;) n'est pas toujours suffisamment contrasté.
C'est le cas quand l'image d'arrière-plan est trop clair.</t>
    </r>
  </si>
  <si>
    <r>
      <rPr>
        <strike/>
        <sz val="11"/>
        <color rgb="FF000000"/>
        <rFont val="Arial"/>
        <family val="2"/>
      </rPr>
      <t xml:space="preserve">Le lien-image de l'enveloppe (situé tout en haut à gauche) ne possède pas d'intitulé.
Pour y remédier, renseigner son attribut alt tel que alt="Nous contacter".
Pour obtenir concrètement :
&lt;a class="ico" href="..."&gt;
   &lt;img src=".../PICTO_Structure_Contact_Nega_28x28.png" </t>
    </r>
    <r>
      <rPr>
        <b/>
        <strike/>
        <sz val="11"/>
        <color rgb="FF000000"/>
        <rFont val="Arial"/>
        <family val="2"/>
      </rPr>
      <t>alt="Nous contacter"</t>
    </r>
    <r>
      <rPr>
        <strike/>
        <sz val="11"/>
        <color rgb="FF000000"/>
        <rFont val="Arial"/>
        <family val="2"/>
      </rPr>
      <t xml:space="preserve"> /&gt;
   &lt;img src=".../PICTO_Structure_Contact_Nega_28x28.png" class="hidden" alt="Nous contacter" /&gt;
&lt;/a&gt;
</t>
    </r>
    <r>
      <rPr>
        <sz val="11"/>
        <color rgb="FF000000"/>
        <rFont val="Arial"/>
        <family val="2"/>
      </rPr>
      <t>- - - - - - - - - -</t>
    </r>
    <r>
      <rPr>
        <sz val="11"/>
        <color theme="5" tint="-0.249977111117893"/>
        <rFont val="Arial"/>
        <family val="2"/>
      </rPr>
      <t xml:space="preserve">
[Remarque similaire au site principal] </t>
    </r>
    <r>
      <rPr>
        <sz val="11"/>
        <color rgb="FF000000"/>
        <rFont val="Arial"/>
        <family val="2"/>
      </rPr>
      <t xml:space="preserve">Sur la version mobile du site, les intitulés textuels des onglets de premier niveau du menu de navigation principal disparaissent : il ne reste que les images.
Par conséquent, ces onglets n'ont plus d'intitulé.
Pour y remédier, intégrer un attribut aria-label dans leur balise &lt;a role="tab"&gt; et le renseigner en reprenant la totalité des intitulés textuels de ces onglet.
Pour obtenir par exemple concrètement, pour l'onglet "Agence de l'eau aux côtés des élus et de tous les utilisateurs d'eau" :
&lt;a href="#des-eaux-en-bon-etat" role="tab" aria-controls="agence-de-leau" </t>
    </r>
    <r>
      <rPr>
        <b/>
        <sz val="11"/>
        <color rgb="FF000000"/>
        <rFont val="Arial"/>
        <family val="2"/>
      </rPr>
      <t>aria-label="Des eaux en bon état, pourquoi, comment ?"</t>
    </r>
    <r>
      <rPr>
        <sz val="11"/>
        <color rgb="FF000000"/>
        <rFont val="Arial"/>
        <family val="2"/>
      </rPr>
      <t>&gt;</t>
    </r>
    <r>
      <rPr>
        <i/>
        <sz val="11"/>
        <color rgb="FF000000"/>
        <rFont val="Arial"/>
        <family val="2"/>
      </rPr>
      <t>[...]</t>
    </r>
    <r>
      <rPr>
        <sz val="11"/>
        <color rgb="FF000000"/>
        <rFont val="Arial"/>
        <family val="2"/>
      </rPr>
      <t>&lt;/a&gt;</t>
    </r>
  </si>
  <si>
    <r>
      <t>Cf. critère 7.3 (lien-ancre "Remonter haut de page").
- - - - - - - - - -</t>
    </r>
    <r>
      <rPr>
        <sz val="11"/>
        <color theme="5" tint="-0.249977111117893"/>
        <rFont val="Arial"/>
        <family val="2"/>
      </rPr>
      <t xml:space="preserve">
[Remarque similaire au site principal] </t>
    </r>
    <r>
      <rPr>
        <sz val="11"/>
        <color rgb="FF000000"/>
        <rFont val="Arial"/>
        <family val="2"/>
      </rPr>
      <t xml:space="preserve">Actuellement, la valeur des attributs aria-labelledby des balises &lt;div class="tab-pane"&gt; des sous-menus du menu de navigation principal n'est pas correcte.
Pour y remédier, renseigner ces attributs aria-labelledby en reprenant la valeur de l'attribut id des balises &lt;li&gt; de leur onglet correspondant. Concrètement, par exemple, pour le panneau de contenu de l'onglet "Des eaux en bon état", remplacer aria-labelledby="des-eaux-en-bon-etat" par aria-labelledby="onglet-des-eaux-en-bon-etat".
- - - - - - - - - -
</t>
    </r>
    <r>
      <rPr>
        <sz val="11"/>
        <color theme="5" tint="-0.249977111117893"/>
        <rFont val="Arial"/>
        <family val="2"/>
      </rPr>
      <t xml:space="preserve">[Remarque similaire au site principal] </t>
    </r>
    <r>
      <rPr>
        <sz val="11"/>
        <color rgb="FF000000"/>
        <rFont val="Arial"/>
        <family val="2"/>
      </rPr>
      <t xml:space="preserve">Dans les balises &lt;button&gt; des boutons "Lancer le diaporama" et "Stopper le diaporama" du carrousel, remplacer leur attribut aria-selected par un attribut aria-pressed correctement dynamisé.
Aussi, nous vous recommandons de supprimer l'attribut aria-label de ces mêmes balises &lt;button&gt; car leur contenu est redondant avec leur intitulé présent dans les &lt;span class="sr-only"&gt;.
Pour obtenir par exemple concrètement, pour le bouton "Lancer le diaporama" quand il a été activé :
&lt;button id="playButton" </t>
    </r>
    <r>
      <rPr>
        <b/>
        <sz val="11"/>
        <color rgb="FF000000"/>
        <rFont val="Arial"/>
        <family val="2"/>
      </rPr>
      <t>aria-pressed="true"</t>
    </r>
    <r>
      <rPr>
        <sz val="11"/>
        <color rgb="FF000000"/>
        <rFont val="Arial"/>
        <family val="2"/>
      </rPr>
      <t>&gt;
   &lt;span class="glyphicon glyphicon-play"&gt;
      &lt;span class="sr-only"&gt;Lancer le diaporama&lt;/span&gt;
   &lt;/span&gt;
&lt;/button&gt;
- - - - - - - - - -</t>
    </r>
    <r>
      <rPr>
        <sz val="11"/>
        <color theme="5" tint="-0.249977111117893"/>
        <rFont val="Arial"/>
        <family val="2"/>
      </rPr>
      <t xml:space="preserve">
[Remarque similaire au site principal] </t>
    </r>
    <r>
      <rPr>
        <sz val="11"/>
        <color rgb="FF000000"/>
        <rFont val="Arial"/>
        <family val="2"/>
      </rPr>
      <t xml:space="preserve">Remplacer role="listbox" par role="presentation" dans la balise &lt;ul class="carousel-inner"&gt; qui structure la liste des slides du carrousel.
- - - - - - - - - -
</t>
    </r>
    <r>
      <rPr>
        <b/>
        <i/>
        <sz val="11"/>
        <color rgb="FF7030A0"/>
        <rFont val="Arial"/>
        <family val="2"/>
      </rPr>
      <t>[Suite des demandes de correction relative à ce critère dans le critère 7.2 ci-dessous]</t>
    </r>
  </si>
  <si>
    <r>
      <rPr>
        <sz val="11"/>
        <color theme="5" tint="-0.249977111117893"/>
        <rFont val="Arial"/>
        <family val="2"/>
      </rPr>
      <t xml:space="preserve">[Remarque similaire au site principal] </t>
    </r>
    <r>
      <rPr>
        <sz val="11"/>
        <rFont val="Arial"/>
        <family val="2"/>
      </rPr>
      <t>Remplacer les balises &lt;a&gt; autour des bouton "T+" et "T-" (présents dans &lt;div id="newletter"&gt;) par des balises &lt;button&gt;.
Pour obtenir par exemple concrètement, pour le bouton "T+" :
&lt;</t>
    </r>
    <r>
      <rPr>
        <b/>
        <sz val="11"/>
        <rFont val="Arial"/>
        <family val="2"/>
      </rPr>
      <t>button</t>
    </r>
    <r>
      <rPr>
        <sz val="11"/>
        <rFont val="Arial"/>
        <family val="2"/>
      </rPr>
      <t xml:space="preserve"> class="ico txtplus" </t>
    </r>
    <r>
      <rPr>
        <b/>
        <sz val="11"/>
        <rFont val="Arial"/>
        <family val="2"/>
      </rPr>
      <t>title="Augmenter la taille de la police"</t>
    </r>
    <r>
      <rPr>
        <sz val="11"/>
        <rFont val="Arial"/>
        <family val="2"/>
      </rPr>
      <t xml:space="preserve"> &gt;&lt;img src=".../PICTO_Outils_Texte%2b_Nega_28x28.png" </t>
    </r>
    <r>
      <rPr>
        <b/>
        <sz val="11"/>
        <rFont val="Arial"/>
        <family val="2"/>
      </rPr>
      <t>alt="Augmenter la taille de la police"</t>
    </r>
    <r>
      <rPr>
        <sz val="11"/>
        <rFont val="Arial"/>
        <family val="2"/>
      </rPr>
      <t xml:space="preserve"> /&gt;</t>
    </r>
    <r>
      <rPr>
        <b/>
        <sz val="11"/>
        <rFont val="Arial"/>
        <family val="2"/>
      </rPr>
      <t>&lt;/button&gt;</t>
    </r>
    <r>
      <rPr>
        <sz val="11"/>
        <rFont val="Arial"/>
        <family val="2"/>
      </rPr>
      <t xml:space="preserve">
</t>
    </r>
  </si>
  <si>
    <r>
      <rPr>
        <b/>
        <sz val="11"/>
        <color rgb="FF7030A0"/>
        <rFont val="Arial"/>
        <family val="2"/>
      </rPr>
      <t>[Suite des demandes de correction relative au critère 7.1 ci-dessus]</t>
    </r>
    <r>
      <rPr>
        <sz val="11"/>
        <color rgb="FF000000"/>
        <rFont val="Arial"/>
        <family val="2"/>
      </rPr>
      <t xml:space="preserve">
- - - - - - - - - -
</t>
    </r>
    <r>
      <rPr>
        <sz val="11"/>
        <color theme="5" tint="-0.249977111117893"/>
        <rFont val="Arial"/>
        <family val="2"/>
      </rPr>
      <t xml:space="preserve">[Remarque similaire au site principal] </t>
    </r>
    <r>
      <rPr>
        <sz val="11"/>
        <color rgb="FF000000"/>
        <rFont val="Arial"/>
        <family val="2"/>
      </rPr>
      <t>Corrections à appliquer aux boutons "Précédent" et "Suivant" du carrousel (présents dans &lt;ul class="carousel-control-nav"&gt;) :
1. Ces boutons ne sont pas fonctionnels avec la touche "Espace" du clavier. Ce qui est pourtant le comportement attendu. Pour y remédier, remplacer leur balise &lt;a role="button"&gt; par des réelles balises &lt;button&gt;.
2. Supprimer l'attribut aria-label de ces boutons.
3. Nous vous recommandons fortement d'ajouter aria-hidden="true" dans les balises &lt;span class="glyphicon"&gt;.
4. Pour le bouton "Précédent", remplacer &lt;span class="sr-only"&gt;Visuel précédent&lt;/span&gt; par &lt;span class="sr-only"&gt;Image précédente&lt;/span&gt;.
5. Pour le bouton "Suivant", remplacer &lt;span class="sr-only"&gt;Visuel suivant&lt;/span&gt; par &lt;span class="sr-only"&gt;Image suivante&lt;/span&gt;.
(La prise en compte de ces deux dernières demandes de correction permettra d'avoir la même mention "Image" que déjà utilisée pour les pastilles de navigation dans le carrousel.)
- - - - - - - - - -
Cf. critère 8.9 (point 5.).</t>
    </r>
  </si>
  <si>
    <r>
      <rPr>
        <sz val="11"/>
        <color theme="5" tint="-0.249977111117893"/>
        <rFont val="Arial"/>
        <family val="2"/>
      </rPr>
      <t xml:space="preserve">[Remarque similaire au site principal] </t>
    </r>
    <r>
      <rPr>
        <sz val="11"/>
        <color rgb="FF000000"/>
        <rFont val="Arial"/>
        <family val="2"/>
      </rPr>
      <t xml:space="preserve">Le lien-ancre "Remonter haut de page" n'est pas fonctionnel au clavier et avec un lecteur d'écran : une fois activé, le focus n'est pas déplacé vers la zone de destination correspondante (&lt;div id="main"&gt;).
Pour y remédier, envisager l'ajout de tabindex="-1" dans la balise de destination &lt;div id="main"&gt; puis gérer le déplacement du focus en JavaScript.
Aussi, ce lien-ancre n'est pas correctement positionné dans le code source : il est actuellement intégré tout en haut du code, juste après le lien d'évitement "Aller directement au contenu".
Il doit donc être déplacé à la toute fin du code source, par exemple juste après la fermeture de la balise &lt;footer&gt;.
- - - - - - - - - -
</t>
    </r>
    <r>
      <rPr>
        <sz val="11"/>
        <color theme="5" tint="-0.249977111117893"/>
        <rFont val="Arial"/>
        <family val="2"/>
      </rPr>
      <t xml:space="preserve">[Remarque similaire au site principal] </t>
    </r>
    <r>
      <rPr>
        <sz val="11"/>
        <color rgb="FF000000"/>
        <rFont val="Arial"/>
        <family val="2"/>
      </rPr>
      <t>Ajouter aria-hidden="true" dans la balise &lt;div id="movingtools" tabindex="-1"&gt; qui structure la première barre d'outils ("Flux RSS", "Partager par email", "Imprimer", etc.).
Cela permettra de les passer sous silence pour les lecteurs d'écran.
Cela est recommandé car ces mêmes outils sont disponibles en pied de page.</t>
    </r>
  </si>
  <si>
    <r>
      <rPr>
        <sz val="11"/>
        <color theme="5" tint="-0.249977111117893"/>
        <rFont val="Arial"/>
        <family val="2"/>
      </rPr>
      <t xml:space="preserve">[Remarque similaire au site principal] </t>
    </r>
    <r>
      <rPr>
        <sz val="11"/>
        <rFont val="Arial"/>
        <family val="2"/>
      </rPr>
      <t xml:space="preserve">Actuellement, sur toutes les pages du site, lorsque l'on essaie de tester la validité du code source avec l'outil </t>
    </r>
    <r>
      <rPr>
        <u/>
        <sz val="11"/>
        <rFont val="Arial"/>
        <family val="2"/>
      </rPr>
      <t>https://validator.w3.org</t>
    </r>
    <r>
      <rPr>
        <sz val="11"/>
        <rFont val="Arial"/>
        <family val="2"/>
      </rPr>
      <t>, celui-ci n'est pas en mesure de tester la totalité du code source.
Son analyse s'arrête juste après le lien d'évitement "Aller directement au contenu".
Par conséquent, corriger le (ou les) erreur(s) empéchant cet outil de tester entièrement la page.
Ensuite, une fois la page entièrement vérifiée, corriger les types d’erreurs suivantes remontées par l'outil :
- Le non-respect des règles d’écriture des balises et attributs.
- La mauvaise imbrication des balises.
- La mauvaise ouverture et/ou fermeture de balises.
- La non unicité de valeurs d’attributs id.
- La multiplicité d’attributs identiques sur une même balise.
À noter qu'une importante partie de ces erreurs seront corrigées en même temps que d'autres critères. Nous vous conseillons donc de traiter ce critère à la fin.</t>
    </r>
  </si>
  <si>
    <r>
      <rPr>
        <sz val="11"/>
        <color theme="5" tint="-0.249977111117893"/>
        <rFont val="Arial"/>
        <family val="2"/>
      </rPr>
      <t xml:space="preserve">[Remarque similaire au site principal] </t>
    </r>
    <r>
      <rPr>
        <sz val="11"/>
        <color rgb="FF000000"/>
        <rFont val="Arial"/>
        <family val="2"/>
      </rPr>
      <t>Étant donné que le terme "Copyright" est dans le dictionnaire français, nous vous recommandons de supprimer lang="en" des balises &lt;span&gt; qui entoure les symbôles "©" présents dans les slides du carrousel.
Cette correction est à appliquer sur toutes les pages du site où ce "©" est présent</t>
    </r>
  </si>
  <si>
    <r>
      <rPr>
        <sz val="11"/>
        <color theme="5" tint="-0.249977111117893"/>
        <rFont val="Arial"/>
        <family val="2"/>
      </rPr>
      <t xml:space="preserve">[Remarque similaire au site principal] </t>
    </r>
    <r>
      <rPr>
        <sz val="11"/>
        <color rgb="FF000000"/>
        <rFont val="Arial"/>
        <family val="2"/>
      </rPr>
      <t>Corrections à appliquer à l'encart d'acceptation des cookies (dans &lt;div id="cookie-bar"&gt;) :
1. Supprimer role="alert" et tabindex="0" de la balise &lt;div id="cookie-bar"&gt;.
2. Supprimer du code source les deux balises &lt;p&gt; vides.
3. Structurer le texte "En poursuivant votre navigation sur ce site, vous acceptez l’utilisation de cookies" avec une balise &lt;p&gt;.
4. Nous vous recommandons de supprimer &lt;span lang="en"&gt; qui entoure le mot cookies.
5. Remplacer la balise &lt;a&gt; autour du bouton "J'accepte" par une balise &lt;button&gt;. Puis lui intégrer aria-label="J'accepte l'utilisation de cookies".
Pour obtenir concrètement : &lt;button class="cb-enable"&gt;J'accepte&lt;/button&gt;
6. Ce bandeau est visuellement positionné tout en haut de l'écran alors qu'il est intégré à la toute fin du code source. Ce qui invalide notamment le critère 12.8 sur l'ordre de tabulation.
Une solution pour y remédier pourrait consister à déplacer la balise &lt;div id="cookie-bar"&gt; au tout début du code source, juste après l'ouverture de la balise &lt;body&gt; (avant la balise &lt;div class="skipnavigation"&gt;).</t>
    </r>
  </si>
  <si>
    <r>
      <rPr>
        <sz val="11"/>
        <color theme="5" tint="-0.249977111117893"/>
        <rFont val="Arial"/>
        <family val="2"/>
      </rPr>
      <t xml:space="preserve">[Remarque similaire au site principal] </t>
    </r>
    <r>
      <rPr>
        <sz val="11"/>
        <color rgb="FF000000"/>
        <rFont val="Arial"/>
        <family val="2"/>
      </rPr>
      <t>Supprimer du code source la balise &lt;h3&gt; autour du lien "Plus d'actualités Sdage et Sage".
- - - - - - - - - -</t>
    </r>
    <r>
      <rPr>
        <sz val="11"/>
        <color theme="5" tint="-0.249977111117893"/>
        <rFont val="Arial"/>
        <family val="2"/>
      </rPr>
      <t xml:space="preserve">
[Remarque similaire au site principal] </t>
    </r>
    <r>
      <rPr>
        <sz val="11"/>
        <color rgb="FF000000"/>
        <rFont val="Arial"/>
        <family val="2"/>
      </rPr>
      <t xml:space="preserve">Remplacer la balise &lt;h3&gt; autour du titre "L'agence de l'eau sur les réseaux sociaux" par une balise &lt;h2&gt;.
Pour obtenir concrètement : </t>
    </r>
    <r>
      <rPr>
        <b/>
        <sz val="11"/>
        <color rgb="FF000000"/>
        <rFont val="Arial"/>
        <family val="2"/>
      </rPr>
      <t>&lt;h2&gt;</t>
    </r>
    <r>
      <rPr>
        <sz val="11"/>
        <color rgb="FF000000"/>
        <rFont val="Arial"/>
        <family val="2"/>
      </rPr>
      <t>L'agence de l'eau sur les réseaux sociaux</t>
    </r>
    <r>
      <rPr>
        <b/>
        <sz val="11"/>
        <color rgb="FF000000"/>
        <rFont val="Arial"/>
        <family val="2"/>
      </rPr>
      <t>&lt;/h2&gt;</t>
    </r>
    <r>
      <rPr>
        <sz val="11"/>
        <color rgb="FF000000"/>
        <rFont val="Arial"/>
        <family val="2"/>
      </rPr>
      <t xml:space="preserve">
Aussi, remplacer la balise &lt;h4&gt; autour du titre "Suivez-nous sur les réseaux" par une balise &lt;h3&gt;.
- - - - - - - - - -
</t>
    </r>
    <r>
      <rPr>
        <sz val="11"/>
        <color theme="5" tint="-0.249977111117893"/>
        <rFont val="Arial"/>
        <family val="2"/>
      </rPr>
      <t xml:space="preserve">[Remarque similaire au site principal] </t>
    </r>
    <r>
      <rPr>
        <sz val="11"/>
        <color rgb="FF000000"/>
        <rFont val="Arial"/>
        <family val="2"/>
      </rPr>
      <t>Dans le menu de navigation en pied de page (dans &lt;div id="link-footer"&gt;) :
1. Dans les &lt;div class="dontsplit"&gt;, supprimer du code source les balises &lt;ul&gt; et &lt;li&gt; de premier de niveau.
2. Structurer les titres "Agence de l'eau", "Comité de bassin", etc. avec des balises &lt;h2&gt;.
3. Actuellement, les listes de liens sont structurées avec autant de balises &lt;ul&gt; qu'il n'y a de liens. Ce qui n'est pas conforme. Pour y remédier, utiliser une seule balise &lt;ul&gt; pour chaque liste de liens et autant de balises &lt;li&gt; qu'il n'y a de liens.
Pour obtenir par exemple concrètement :
&lt;div class="dontsplit"&gt;
   &lt;</t>
    </r>
    <r>
      <rPr>
        <b/>
        <sz val="11"/>
        <color rgb="FF000000"/>
        <rFont val="Arial"/>
        <family val="2"/>
      </rPr>
      <t xml:space="preserve">h2 </t>
    </r>
    <r>
      <rPr>
        <sz val="11"/>
        <color rgb="FF000000"/>
        <rFont val="Arial"/>
        <family val="2"/>
      </rPr>
      <t>class="menu-text"&gt;Agence de l'eau</t>
    </r>
    <r>
      <rPr>
        <b/>
        <sz val="11"/>
        <color rgb="FF000000"/>
        <rFont val="Arial"/>
        <family val="2"/>
      </rPr>
      <t>&lt;/h2&gt;
   &lt;ul&gt;</t>
    </r>
    <r>
      <rPr>
        <sz val="11"/>
        <color rgb="FF000000"/>
        <rFont val="Arial"/>
        <family val="2"/>
      </rPr>
      <t xml:space="preserve">
      </t>
    </r>
    <r>
      <rPr>
        <b/>
        <sz val="11"/>
        <color rgb="FF000000"/>
        <rFont val="Arial"/>
        <family val="2"/>
      </rPr>
      <t>&lt;li&gt;</t>
    </r>
    <r>
      <rPr>
        <sz val="11"/>
        <color rgb="FF000000"/>
        <rFont val="Arial"/>
        <family val="2"/>
      </rPr>
      <t>&lt;a href="..."&gt;Rôle de l'agence de l'eau&lt;/a&gt;</t>
    </r>
    <r>
      <rPr>
        <b/>
        <sz val="11"/>
        <color rgb="FF000000"/>
        <rFont val="Arial"/>
        <family val="2"/>
      </rPr>
      <t>&lt;/li&gt;</t>
    </r>
    <r>
      <rPr>
        <sz val="11"/>
        <color rgb="FF000000"/>
        <rFont val="Arial"/>
        <family val="2"/>
      </rPr>
      <t xml:space="preserve">
      </t>
    </r>
    <r>
      <rPr>
        <b/>
        <sz val="11"/>
        <color rgb="FF000000"/>
        <rFont val="Arial"/>
        <family val="2"/>
      </rPr>
      <t>&lt;li&gt;</t>
    </r>
    <r>
      <rPr>
        <sz val="11"/>
        <color rgb="FF000000"/>
        <rFont val="Arial"/>
        <family val="2"/>
      </rPr>
      <t>&lt;a href="..."&gt;11e programme 2019-2024&lt;/a&gt;</t>
    </r>
    <r>
      <rPr>
        <b/>
        <sz val="11"/>
        <color rgb="FF000000"/>
        <rFont val="Arial"/>
        <family val="2"/>
      </rPr>
      <t>&lt;/li&gt;</t>
    </r>
    <r>
      <rPr>
        <sz val="11"/>
        <color rgb="FF000000"/>
        <rFont val="Arial"/>
        <family val="2"/>
      </rPr>
      <t xml:space="preserve">
      </t>
    </r>
    <r>
      <rPr>
        <i/>
        <sz val="11"/>
        <color rgb="FF000000"/>
        <rFont val="Arial"/>
        <family val="2"/>
      </rPr>
      <t>[...]</t>
    </r>
    <r>
      <rPr>
        <sz val="11"/>
        <color rgb="FF000000"/>
        <rFont val="Arial"/>
        <family val="2"/>
      </rPr>
      <t xml:space="preserve">
   </t>
    </r>
    <r>
      <rPr>
        <b/>
        <sz val="11"/>
        <color rgb="FF000000"/>
        <rFont val="Arial"/>
        <family val="2"/>
      </rPr>
      <t>&lt;/ul&gt;</t>
    </r>
    <r>
      <rPr>
        <sz val="11"/>
        <color rgb="FF000000"/>
        <rFont val="Arial"/>
        <family val="2"/>
      </rPr>
      <t xml:space="preserve">
&lt;/div&gt;
Sinon, une autre solution pourrait consister à structurer ces listes de lien via une seule balise &lt;ul&gt; imbriquée. </t>
    </r>
  </si>
  <si>
    <r>
      <rPr>
        <sz val="11"/>
        <color theme="5" tint="-0.249977111117893"/>
        <rFont val="Arial"/>
        <family val="2"/>
      </rPr>
      <t xml:space="preserve">[Remarque similaire au site principal] </t>
    </r>
    <r>
      <rPr>
        <sz val="11"/>
        <color rgb="FF000000"/>
        <rFont val="Arial"/>
        <family val="2"/>
      </rPr>
      <t>Ce critère est conforme.
Toutefois, nous vous recommandons de remplacer la balise &lt;div class="bloc carousel slide"&gt; qui structure le carrousel par une balise &lt;section aria-roledescription="Carrousel d'images"&gt;.
Cela permettrait que les personnes naviguant avec un lecteur d'écran soient informées que ce composant est un carrousel.</t>
    </r>
  </si>
  <si>
    <r>
      <rPr>
        <sz val="11"/>
        <color theme="5" tint="-0.249977111117893"/>
        <rFont val="Arial"/>
        <family val="2"/>
      </rPr>
      <t xml:space="preserve">[Remarque similaire au site principal] </t>
    </r>
    <r>
      <rPr>
        <sz val="11"/>
        <color rgb="FF000000"/>
        <rFont val="Arial"/>
        <family val="2"/>
      </rPr>
      <t>La balise &lt;ul&gt; qui structure le lien-image de l'enveloppe (située tout en haut à gauche) possède une balise &lt;li&gt; vide.
Cette balise &lt;li&gt; vide est à supprimer du code source sur la page d'accueil.
Autrement dit, elle doit être présente dans le code source seulement sur les pages internes quand le lien-image vers la page d'accueil est présent.
- - - - - - - - - -</t>
    </r>
    <r>
      <rPr>
        <sz val="11"/>
        <color theme="5" tint="-0.249977111117893"/>
        <rFont val="Arial"/>
        <family val="2"/>
      </rPr>
      <t xml:space="preserve">
[Remarque similaire au site principal] </t>
    </r>
    <r>
      <rPr>
        <sz val="11"/>
        <color rgb="FF000000"/>
        <rFont val="Arial"/>
        <family val="2"/>
      </rPr>
      <t xml:space="preserve">Actuellement, dans les sous-menus (dans les &lt;div class="tab-pane"&gt;) du menu de navigation principal, la structuration des liens en &lt;ul&gt; et &lt;li&gt; n'est pas conforme.
Il y a autant de balises &lt;ul&gt; qu'il n'y a de liens de deuxième niveau.
Alors qu'il faut plutôt avoir une balise &lt;ul&gt; entourant la totalité du sous-menu (puis une correcte gestion de l'imbrication).
Pour obtenir par exemple concrètement :
&lt;ul  class="niv2"&gt;
   &lt;li&gt;&lt;a href="..."&gt;Qu'est-ce qu'un Sage ?&lt;/a&gt;
      &lt;ul class="niv3"&gt;
         &lt;li&gt;&lt;a href="..."&gt;Les Sage du bassin&lt;/a&gt;&lt;/li&gt;
         </t>
    </r>
    <r>
      <rPr>
        <i/>
        <sz val="11"/>
        <color rgb="FF000000"/>
        <rFont val="Arial"/>
        <family val="2"/>
      </rPr>
      <t>[...]</t>
    </r>
    <r>
      <rPr>
        <sz val="11"/>
        <color rgb="FF000000"/>
        <rFont val="Arial"/>
        <family val="2"/>
      </rPr>
      <t xml:space="preserve">
      &lt;/ul&gt;
   &lt;/li&gt;
   &lt;li&gt;&lt;a href="..."&gt;Articulation avec le Sdage&lt;/a&gt;&lt;/li&gt;
   &lt;li&gt;&lt;a href="..."&gt;Les aides pour le Sage&lt;/a&gt;&lt;/li&gt;
  </t>
    </r>
    <r>
      <rPr>
        <i/>
        <sz val="11"/>
        <color rgb="FF000000"/>
        <rFont val="Arial"/>
        <family val="2"/>
      </rPr>
      <t xml:space="preserve"> [...]</t>
    </r>
    <r>
      <rPr>
        <sz val="11"/>
        <color rgb="FF000000"/>
        <rFont val="Arial"/>
        <family val="2"/>
      </rPr>
      <t xml:space="preserve">
&lt;/ul&gt;
</t>
    </r>
    <r>
      <rPr>
        <strike/>
        <sz val="11"/>
        <color rgb="FF000000"/>
        <rFont val="Arial"/>
        <family val="2"/>
      </rPr>
      <t>- - - - - - - - - -
Supprimer la balise &lt;li class="item_bouton_media"&gt; qui entoure le lien "FAQ" présent en pied de page.</t>
    </r>
    <r>
      <rPr>
        <sz val="11"/>
        <color rgb="FF000000"/>
        <rFont val="Arial"/>
        <family val="2"/>
      </rPr>
      <t xml:space="preserve">
- - - - - - - - - -
Cf. critère 9.1 (menu de navigation en pied de page).</t>
    </r>
  </si>
  <si>
    <r>
      <rPr>
        <sz val="11"/>
        <color theme="5" tint="-0.249977111117893"/>
        <rFont val="Arial"/>
        <family val="2"/>
      </rPr>
      <t xml:space="preserve">[Remarque similaire au site principal] </t>
    </r>
    <r>
      <rPr>
        <sz val="11"/>
        <color rgb="FF000000"/>
        <rFont val="Arial"/>
        <family val="2"/>
      </rPr>
      <t>Ce critère est conforme.
Toutefois, bien que le fil d'actualités Twitter soit exemptable, nous vous recommandons (si possible pour vous) de supprimer frameborder="0" de la balise &lt;iframe id="twitter-widget-0"&gt;.</t>
    </r>
  </si>
  <si>
    <r>
      <rPr>
        <sz val="11"/>
        <color theme="5" tint="-0.249977111117893"/>
        <rFont val="Arial"/>
        <family val="2"/>
      </rPr>
      <t xml:space="preserve">[Remarque similaire au site principal] </t>
    </r>
    <r>
      <rPr>
        <sz val="11"/>
        <rFont val="Arial"/>
        <family val="2"/>
      </rPr>
      <t>À un niveau d'agrandissement de la taille des caractères à 150% (ce qui équivaut à 3 fois la combinaison de touches "Ctrl" plus "+" sous Firefox en mode zoom par défaut), les contenus textuels des slides du carrousel (dans les &lt;div class="carousel-caption"&gt;) ne sont plus entièrement visibles : ils passent sous le menu de navigation principal.
Ce qui invalide le critère.
Par conséquent, modifier les CSS de sorte à ce que ces éléments restent bien visibles jusqu’à un niveau d’agrandissement de la taille des caractères de 200%.
Ce qui équivaut à 6 fois la combinaison de touches "Ctrl" plus "+" sous Firefox (en mode zoom par défaut).</t>
    </r>
  </si>
  <si>
    <r>
      <rPr>
        <sz val="11"/>
        <color theme="5" tint="-0.249977111117893"/>
        <rFont val="Arial"/>
        <family val="2"/>
      </rPr>
      <t xml:space="preserve">[Remarque similaire au site principal] </t>
    </r>
    <r>
      <rPr>
        <sz val="11"/>
        <color rgb="FF000000"/>
        <rFont val="Arial"/>
        <family val="2"/>
      </rPr>
      <t>De manière générale, la prise de focus clavier de tous les éléments interactifs (liens, boutons, onglets, etc.) de la page est bien visible (un style du focus a été défini par le graphiste ou le développeur).
Toutefois, le RGAA demande que ce style défini par le graphiste ou le développeur soit suffisamment contrasté (cf. critère 3.3) ce qui n'est pas le cas pour certains éléments interactifs de la page.
Une solution efficace et a priori simple à mettre en place peut consister à remettre le style du focus natif du navigateur.
Pour cela, il s'agirait de supprimer des CSS toutes les déclarations "outline: none;" et/ou "outline: 0;".
Ce point sensible pourra être discuté plus en détail lors de la réunion de restitution de cet audit.</t>
    </r>
  </si>
  <si>
    <r>
      <rPr>
        <sz val="11"/>
        <color theme="5" tint="-0.249977111117893"/>
        <rFont val="Arial"/>
        <family val="2"/>
      </rPr>
      <t xml:space="preserve">[Remarque similaire au site principal] </t>
    </r>
    <r>
      <rPr>
        <sz val="11"/>
        <color rgb="FF000000"/>
        <rFont val="Arial"/>
        <family val="2"/>
      </rPr>
      <t>Ce critère est conforme.
Toutefois, nous avons remarqué la présence de contenus cachés au tout début des sous-menus (dans les &lt;div class="tab-pane"&gt;) du menu de navigation principal.
Contenus cachés qui reprennent l'intitulé des onglets correspondants.
Ces contenus cachés pouvant entraîner de la verbosité non souhaitée pour les personnes naviguant avec un lecteur d'écran, nous vous recommandons de les supprimer du code source.</t>
    </r>
  </si>
  <si>
    <r>
      <t>Cf. critère 13.8.
- - - - - - - - - -</t>
    </r>
    <r>
      <rPr>
        <sz val="11"/>
        <color theme="5" tint="-0.249977111117893"/>
        <rFont val="Arial"/>
        <family val="2"/>
      </rPr>
      <t xml:space="preserve">
[Remarque similaire au site principal] </t>
    </r>
    <r>
      <rPr>
        <sz val="11"/>
        <rFont val="Arial"/>
        <family val="2"/>
      </rPr>
      <t>À</t>
    </r>
    <r>
      <rPr>
        <sz val="11"/>
        <color rgb="FF000000"/>
        <rFont val="Arial"/>
        <family val="2"/>
      </rPr>
      <t xml:space="preserve"> partir d’une certaine largeur d’écran (environ 480px) et ce jusqu’à 320px, les éléments suivants ne sont plus visibles (ou seulement partiellement) :
- Les mentions "Sdage, schéma directeur d’aménagement et de gestion des eaux" et "Sage, schéma d’aménagement et de gestion des eaux" (dans &lt;p class="subtitle"&gt;).
- Le dernier lien du menu de navigation principal (dans &lt;li id="onglet-services-en-ligne"&gt;).
- Les textes présents dans les slides du carrousel (dans les &lt;div class="carousel-caption"&gt;).
Ce qui invalide ce critère.
Par conséquent, modifier les CSS du site de sorte à ce que ces éléments restent présents et entièrement visibles jusqu’à une réduction de la largeur de l’écran à 320px.</t>
    </r>
  </si>
  <si>
    <r>
      <rPr>
        <sz val="11"/>
        <color theme="5" tint="-0.249977111117893"/>
        <rFont val="Arial"/>
        <family val="2"/>
      </rPr>
      <t xml:space="preserve">[Remarque similaire au site principal] </t>
    </r>
    <r>
      <rPr>
        <sz val="11"/>
        <color rgb="FF000000"/>
        <rFont val="Arial"/>
        <family val="2"/>
      </rPr>
      <t xml:space="preserve">Pour tester ce critère et prendre en compte la demande de correction ci-dessous, utiliser l'outil suivant : </t>
    </r>
    <r>
      <rPr>
        <u/>
        <sz val="11"/>
        <color rgb="FF000000"/>
        <rFont val="Arial"/>
        <family val="2"/>
      </rPr>
      <t>https://codepen.io/stevef/full/YLMqbo</t>
    </r>
    <r>
      <rPr>
        <sz val="11"/>
        <color rgb="FF000000"/>
        <rFont val="Arial"/>
        <family val="2"/>
      </rPr>
      <t xml:space="preserve">.
Lorsque cet outil est utilisé, les contenus textuels des slides du carrousel (dans les &lt;div class="carousel-caption"&gt;) ne sont plus visibles (ou seulement partiellement).
Ce qui invalide ce critère.
Par conséquent, modifier les CSS du site de sorte à ce que ces textes restent présents et entièrement visibles lorsque cet outil est utilisé. </t>
    </r>
  </si>
  <si>
    <r>
      <rPr>
        <sz val="11"/>
        <color theme="5" tint="-0.249977111117893"/>
        <rFont val="Arial"/>
        <family val="2"/>
      </rPr>
      <t xml:space="preserve">[Remarque similaire au site principal] </t>
    </r>
    <r>
      <rPr>
        <sz val="11"/>
        <color rgb="FF000000"/>
        <rFont val="Arial"/>
        <family val="2"/>
      </rPr>
      <t xml:space="preserve">Ajouter &lt;span class="sr-only"&gt;(en saisissant votre email)&lt;/span&gt; à la fin de la balise &lt;label for="newsletter-email"&gt; de l'étiquette "S'inscrire à la lettre électronique".
Pour obtenir concrètement :
&lt;label for="newsletter-email"&gt;
   S'inscrire à la lettre électronique
  </t>
    </r>
    <r>
      <rPr>
        <b/>
        <sz val="11"/>
        <color rgb="FF000000"/>
        <rFont val="Arial"/>
        <family val="2"/>
      </rPr>
      <t>&lt;span class="sr-only"&gt;(en saisissant votre email)&lt;/span&gt;</t>
    </r>
    <r>
      <rPr>
        <sz val="11"/>
        <color rgb="FF000000"/>
        <rFont val="Arial"/>
        <family val="2"/>
      </rPr>
      <t xml:space="preserve">
&lt;/label&gt;</t>
    </r>
  </si>
  <si>
    <r>
      <rPr>
        <sz val="11"/>
        <color theme="5" tint="-0.249977111117893"/>
        <rFont val="Arial"/>
        <family val="2"/>
      </rPr>
      <t xml:space="preserve">[Remarque similaire au site principal] </t>
    </r>
    <r>
      <rPr>
        <sz val="11"/>
        <color rgb="FF000000"/>
        <rFont val="Arial"/>
        <family val="2"/>
      </rPr>
      <t xml:space="preserve">Corrections à appliquer au bouton de validation d'inscription à la newsletter :
1. Dans sa balise &lt;button&gt;, conserver seulement soit l'attribut title soit l'attribut aria-label.
(Sachant que nous vous recommandons de conserver l'attribut aria-label car il est mieux supporté par les lecteurs d'écran.)
2. Dans cet attribut aria-label ou title, remplacer "Valider votre inscription à nos lettres d'information" par "S'inscrire à nos lettres d'information".
Pour obtenir par exemple concrètement :
&lt;button type="submit" </t>
    </r>
    <r>
      <rPr>
        <b/>
        <sz val="11"/>
        <color rgb="FF000000"/>
        <rFont val="Arial"/>
        <family val="2"/>
      </rPr>
      <t>aria-label="S'inscrire à nos lettres d'information"</t>
    </r>
    <r>
      <rPr>
        <sz val="11"/>
        <color rgb="FF000000"/>
        <rFont val="Arial"/>
        <family val="2"/>
      </rPr>
      <t>&gt;S'inscrire&lt;/button&gt;</t>
    </r>
  </si>
  <si>
    <r>
      <rPr>
        <sz val="11"/>
        <color theme="5" tint="-0.249977111117893"/>
        <rFont val="Arial"/>
        <family val="2"/>
      </rPr>
      <t xml:space="preserve">[Remarque similaire au site principal] </t>
    </r>
    <r>
      <rPr>
        <sz val="11"/>
        <color rgb="FF000000"/>
        <rFont val="Arial"/>
        <family val="2"/>
      </rPr>
      <t>Ajouter autocomplete="email" dans la balise &lt;input type="text" id="newsletter-email" /&gt; du champ d'inscription à la newsletter.</t>
    </r>
  </si>
  <si>
    <r>
      <rPr>
        <sz val="11"/>
        <color theme="5" tint="-0.249977111117893"/>
        <rFont val="Arial"/>
        <family val="2"/>
      </rPr>
      <t xml:space="preserve">[Remarque similaire au site principal] </t>
    </r>
    <r>
      <rPr>
        <sz val="11"/>
        <color rgb="FF000000"/>
        <rFont val="Arial"/>
        <family val="2"/>
      </rPr>
      <t>Ce critère est conforme.
Toutefois, sur toutes les pages du site, nous vous recommandons d'ajouter aria-label="Menu principal" dans la balise &lt;nav id="mainnav" role="navigation"&gt; qui structure le menu de navigation principal.</t>
    </r>
  </si>
  <si>
    <r>
      <rPr>
        <sz val="11"/>
        <color theme="5" tint="-0.249977111117893"/>
        <rFont val="Arial"/>
        <family val="2"/>
      </rPr>
      <t xml:space="preserve">[Remarque similaire au site principal] </t>
    </r>
    <r>
      <rPr>
        <sz val="11"/>
        <color rgb="FF000000"/>
        <rFont val="Arial"/>
        <family val="2"/>
      </rPr>
      <t>Actuellement, lorsque l'on active un onglet de premier niveau du menu de navigation principal (&lt;nav id="mainnav"&gt;), le focus n'est pas donné au sous-menu nouvellement affiché : il est nécessaire de parcourir tous les onglets avant d'atteindre le sous-menu nouvellement affiché.
L'ordre d'atteinte des éléments au clavier est donc considéré comme non cohérente.
Pour y remédier, suivre les régles de cette fiche d'accessibilité : "Onglets" (</t>
    </r>
    <r>
      <rPr>
        <u/>
        <sz val="11"/>
        <color rgb="FF000000"/>
        <rFont val="Arial"/>
        <family val="2"/>
      </rPr>
      <t>https://www.accede-web.com/notices/interface-riche/onglets</t>
    </r>
    <r>
      <rPr>
        <sz val="11"/>
        <color rgb="FF000000"/>
        <rFont val="Arial"/>
        <family val="2"/>
      </rPr>
      <t>). Notamment celles de la section "Interactions au clavier".
- - - - - - - - - -
Cf. critère 8.9 (partie 6.).</t>
    </r>
  </si>
  <si>
    <r>
      <rPr>
        <sz val="11"/>
        <color theme="5" tint="-0.249977111117893"/>
        <rFont val="Arial"/>
        <family val="2"/>
      </rPr>
      <t xml:space="preserve">[Remarque similaire au site principal] </t>
    </r>
    <r>
      <rPr>
        <sz val="11"/>
        <color rgb="FF000000"/>
        <rFont val="Arial"/>
        <family val="2"/>
      </rPr>
      <t>Un bouton de mise en pause du carrousel est bien présent sur la version desktop du site et ce jusqu'à une taille d'écran réduite à environ 480px.
En revanche, ce bouton de mise en pause disparaît en deçà d'une taille d'écran de 480px.
Par conséquent, les personnes naviguant sur un écran en deçà de 480px n'ont pas la possibilité de mettre le défilement automatique du carrousel en pause.
Ce qui invalide le critère.
Pour y remédier, faire en sorte que ce bouton de mise en pause soit présent jusqu'à une taille d'écran réduite à 320px.</t>
    </r>
  </si>
  <si>
    <r>
      <rPr>
        <sz val="11"/>
        <color theme="5" tint="-0.249977111117893"/>
        <rFont val="Arial"/>
        <family val="2"/>
      </rPr>
      <t xml:space="preserve">[Remarque similaire au site principal] </t>
    </r>
    <r>
      <rPr>
        <sz val="11"/>
        <color rgb="FF000000"/>
        <rFont val="Arial"/>
        <family val="2"/>
      </rPr>
      <t>Bien que la fonctionnalité de système de protection contre les spams "reCAPTCHA" soit exemptable, nous vous recommandons de remplacer dans sa balise &lt;iframe&gt; title="reCAPTCHA" par exemple par title="Système de protection contre les spams".</t>
    </r>
  </si>
  <si>
    <r>
      <rPr>
        <sz val="11"/>
        <color theme="5" tint="-0.249977111117893"/>
        <rFont val="Arial"/>
        <family val="2"/>
      </rPr>
      <t xml:space="preserve">[Remarque similaire au site principal] </t>
    </r>
    <r>
      <rPr>
        <sz val="11"/>
        <color rgb="FF000000"/>
        <rFont val="Arial"/>
        <family val="2"/>
      </rPr>
      <t>Le gris clair sur blanc cassé des placeholder des champs "Votre téléphone", "Votre adresse e-mail" et "Vérification de votre adresse e-mail" n'est pas suffisamment contrasté au regard des exigences du RGAA.
Pour y remédier, utiliser par exemple le gris #767676 qui est le premier gris sur blanc à atteindre le ratio minimum attendu.
- - - - - - - - - -</t>
    </r>
    <r>
      <rPr>
        <sz val="11"/>
        <color theme="5" tint="-0.249977111117893"/>
        <rFont val="Arial"/>
        <family val="2"/>
      </rPr>
      <t xml:space="preserve">
[Remarque similaire au site principal] </t>
    </r>
    <r>
      <rPr>
        <sz val="11"/>
        <color rgb="FF000000"/>
        <rFont val="Arial"/>
        <family val="2"/>
      </rPr>
      <t>Le rouge des astérisques (*) n'est pas suffisamment contrasté.
Pour y remédier, utiliser par exemple le même rouge que celui utilisé pour les messages d'erreur.
- - - - - - - - - -</t>
    </r>
    <r>
      <rPr>
        <sz val="11"/>
        <color theme="5" tint="-0.249977111117893"/>
        <rFont val="Arial"/>
        <family val="2"/>
      </rPr>
      <t xml:space="preserve">
[Remarque similaire au site principal] </t>
    </r>
    <r>
      <rPr>
        <sz val="11"/>
        <color rgb="FF000000"/>
        <rFont val="Arial"/>
        <family val="2"/>
      </rPr>
      <t>Le bleu sur blanc cassé des liens n'est très légèremment pas suffisamment contrasté (ratio de 4,3 plutôt que 4.5).</t>
    </r>
  </si>
  <si>
    <r>
      <rPr>
        <sz val="11"/>
        <color theme="5" tint="-0.249977111117893"/>
        <rFont val="Arial"/>
        <family val="2"/>
      </rPr>
      <t xml:space="preserve">[Remarque similaire au site principal] </t>
    </r>
    <r>
      <rPr>
        <sz val="11"/>
        <rFont val="Arial"/>
        <family val="2"/>
      </rPr>
      <t>Les champs de formulaire ne sont pas suffisamment contrastés par rapport à leur arrière-plan blanc cassé.
Pour y remédier, renforcer le gris des bordures de sorte à atteindre un ratio de 3.</t>
    </r>
  </si>
  <si>
    <r>
      <rPr>
        <sz val="11"/>
        <color theme="5" tint="-0.249977111117893"/>
        <rFont val="Arial"/>
        <family val="2"/>
      </rPr>
      <t xml:space="preserve">[Remarque similaire au site principal] </t>
    </r>
    <r>
      <rPr>
        <sz val="11"/>
        <color rgb="FF000000"/>
        <rFont val="Arial"/>
        <family val="2"/>
      </rPr>
      <t xml:space="preserve">Ajouter role="alert" dans les balises &lt;span class="help-block"&gt; des messages d'erreur.
Pour obtenir par exemple concrètement :
&lt;span class="help-block" </t>
    </r>
    <r>
      <rPr>
        <b/>
        <sz val="11"/>
        <color rgb="FF000000"/>
        <rFont val="Arial"/>
        <family val="2"/>
      </rPr>
      <t>role="alert"</t>
    </r>
    <r>
      <rPr>
        <sz val="11"/>
        <color rgb="FF000000"/>
        <rFont val="Arial"/>
        <family val="2"/>
      </rPr>
      <t>&gt;Merci de sair une adresse e-mail valide&lt;/span&gt;</t>
    </r>
  </si>
  <si>
    <r>
      <rPr>
        <sz val="11"/>
        <color theme="5" tint="-0.249977111117893"/>
        <rFont val="Arial"/>
        <family val="2"/>
      </rPr>
      <t xml:space="preserve">[Remarque similaire au site principal] </t>
    </r>
    <r>
      <rPr>
        <sz val="11"/>
        <color rgb="FF000000"/>
        <rFont val="Arial"/>
        <family val="2"/>
      </rPr>
      <t>Bien que la fonctionnalité de système de protection contre les spams "reCAPTCHA" soit exemptable, nous vous recommandons de supprimer role="presentation" de sa balise &lt;iframe&gt;.
- - - - - - - - - -</t>
    </r>
    <r>
      <rPr>
        <sz val="11"/>
        <color theme="5" tint="-0.249977111117893"/>
        <rFont val="Arial"/>
        <family val="2"/>
      </rPr>
      <t xml:space="preserve">
[Remarque similaire au site principal] </t>
    </r>
    <r>
      <rPr>
        <sz val="11"/>
        <color rgb="FF000000"/>
        <rFont val="Arial"/>
        <family val="2"/>
      </rPr>
      <t>Supprimer du code source la balise vide &lt;aside id="aside"&gt;.
Cette balise doit être présente dans le code source seulement si elle possède du contenu.
- - - - - - - - - -</t>
    </r>
    <r>
      <rPr>
        <sz val="11"/>
        <color theme="5" tint="-0.249977111117893"/>
        <rFont val="Arial"/>
        <family val="2"/>
      </rPr>
      <t xml:space="preserve">
[Remarque similaire au site principal] </t>
    </r>
    <r>
      <rPr>
        <sz val="11"/>
        <color rgb="FF000000"/>
        <rFont val="Arial"/>
        <family val="2"/>
      </rPr>
      <t>Sur toutes les pages du site où elle est présente, nous vous recommandons de supprimer du code source la balise &lt;section&gt; présente juste après la balise &lt;div class="header"&gt;.
Ou, si besoin, de la remplacer par une balise &lt;div&gt;.</t>
    </r>
  </si>
  <si>
    <r>
      <rPr>
        <sz val="11"/>
        <color theme="5" tint="-0.249977111117893"/>
        <rFont val="Arial"/>
        <family val="2"/>
      </rPr>
      <t xml:space="preserve">[Remarque similaire au site principal] </t>
    </r>
    <r>
      <rPr>
        <sz val="11"/>
        <color rgb="FF000000"/>
        <rFont val="Arial"/>
        <family val="2"/>
      </rPr>
      <t xml:space="preserve">Ce critère est conforme.
Toutefois, sur toutes les pages du site où il est présent, nous vous recommandons d'entourer le fil d'Ariane avec une balise &lt;nav role="navigation" aria-label="Vous êtes ici"&gt;.
Aussi, nous vous recommandons de remplacer l'attribut aria-label de la balise &lt;li class="no-link"&gt; par aria-current="page".
Pour obtenir par exemple concrètement :
</t>
    </r>
    <r>
      <rPr>
        <b/>
        <sz val="11"/>
        <color rgb="FF000000"/>
        <rFont val="Arial"/>
        <family val="2"/>
      </rPr>
      <t>&lt;nav class="breadcrumb" role="navigation" aria-label="Vous êtes ici"&gt;</t>
    </r>
    <r>
      <rPr>
        <sz val="11"/>
        <color rgb="FF000000"/>
        <rFont val="Arial"/>
        <family val="2"/>
      </rPr>
      <t xml:space="preserve">
   &lt;ul&gt;
      &lt;li class="link"&gt;&lt;a href="/home.html"&gt;Accueil&lt;/a&gt;&lt;/li&gt;
      &lt;li class="no-link" </t>
    </r>
    <r>
      <rPr>
        <b/>
        <sz val="11"/>
        <color rgb="FF000000"/>
        <rFont val="Arial"/>
        <family val="2"/>
      </rPr>
      <t>aria-current="page"</t>
    </r>
    <r>
      <rPr>
        <sz val="11"/>
        <color rgb="FF000000"/>
        <rFont val="Arial"/>
        <family val="2"/>
      </rPr>
      <t xml:space="preserve">&gt;&lt;strong&gt;Contact&lt;/strong&gt;&lt;/li&gt;
   &lt;/ul&gt;
</t>
    </r>
    <r>
      <rPr>
        <b/>
        <sz val="11"/>
        <color rgb="FF000000"/>
        <rFont val="Arial"/>
        <family val="2"/>
      </rPr>
      <t>&lt;/nav&gt;</t>
    </r>
  </si>
  <si>
    <r>
      <rPr>
        <sz val="11"/>
        <color theme="5" tint="-0.249977111117893"/>
        <rFont val="Arial"/>
        <family val="2"/>
      </rPr>
      <t xml:space="preserve">[Remarque similaire au site principal] </t>
    </r>
    <r>
      <rPr>
        <sz val="11"/>
        <color rgb="FF000000"/>
        <rFont val="Arial"/>
        <family val="2"/>
      </rPr>
      <t>Ce critère est conforme.
Toutefois, bien que la fonctionnalité du système de protection contre les spams "reCAPTCHA" soit exemptable, nous vous recommandons de supprimer du code source les attributs width, height et frameborder de sa balise &lt;iframe&gt;.
À remplacer par une mise en forme gérée en CSS.</t>
    </r>
  </si>
  <si>
    <r>
      <rPr>
        <sz val="11"/>
        <color theme="5" tint="-0.249977111117893"/>
        <rFont val="Arial"/>
        <family val="2"/>
      </rPr>
      <t xml:space="preserve">[Remarque similaire au site principal] </t>
    </r>
    <r>
      <rPr>
        <sz val="11"/>
        <color rgb="FF000000"/>
        <rFont val="Arial"/>
        <family val="2"/>
      </rPr>
      <t xml:space="preserve">Les astérisques rouge indiquant le caractère obligatoire des champs du formulaire disparaissent en cas de non chargement des CSS.
Pour y remédier, integrer ces astérisques via le caractère "*" directement intégré dans le code HTML.
Pour obtenir par exemple concrètement :
&lt;label class="control-label" for="nom-prenom"&gt;
   Votre nom et prénom </t>
    </r>
    <r>
      <rPr>
        <b/>
        <sz val="11"/>
        <color rgb="FF000000"/>
        <rFont val="Arial"/>
        <family val="2"/>
      </rPr>
      <t>&lt;span&gt;*&lt;/span&gt;</t>
    </r>
    <r>
      <rPr>
        <sz val="11"/>
        <color rgb="FF000000"/>
        <rFont val="Arial"/>
        <family val="2"/>
      </rPr>
      <t xml:space="preserve">
&lt;/label&gt;</t>
    </r>
  </si>
  <si>
    <r>
      <rPr>
        <sz val="11"/>
        <color theme="5" tint="-0.249977111117893"/>
        <rFont val="Arial"/>
        <family val="2"/>
      </rPr>
      <t xml:space="preserve">[Remarque similaire au site principal] </t>
    </r>
    <r>
      <rPr>
        <sz val="11"/>
        <color rgb="FF000000"/>
        <rFont val="Arial"/>
        <family val="2"/>
      </rPr>
      <t xml:space="preserve">Les champs du formulaire ne sont pas correctement étiquetés.
Voici les corrections à leur appliquer pour y remédier :
1. Ajouter un attribut id dans les balises des champs du formulaire.
2. Renseigner ces attributs id avec une valeur unique.
3. Ajouter un attribut for dans les balises &lt;label&gt; des étiquettes et le renseigner en reprenant la valeur de l’attribut id de leur champ correspondant.
Pour obtenir par exemple concrètement, pour le champ "Votre nom et prénom" :
&lt;label class="control-label" </t>
    </r>
    <r>
      <rPr>
        <b/>
        <sz val="11"/>
        <color rgb="FF000000"/>
        <rFont val="Arial"/>
        <family val="2"/>
      </rPr>
      <t>for="nom-prenom"</t>
    </r>
    <r>
      <rPr>
        <sz val="11"/>
        <color rgb="FF000000"/>
        <rFont val="Arial"/>
        <family val="2"/>
      </rPr>
      <t xml:space="preserve">&gt;
   Votre nom et prénom &lt;span&gt;*&lt;/span&gt;
&lt;/label&gt;
&lt;input type="text" </t>
    </r>
    <r>
      <rPr>
        <b/>
        <sz val="11"/>
        <color rgb="FF000000"/>
        <rFont val="Arial"/>
        <family val="2"/>
      </rPr>
      <t>id="nom-prenom"</t>
    </r>
    <r>
      <rPr>
        <sz val="11"/>
        <color rgb="FF000000"/>
        <rFont val="Arial"/>
        <family val="2"/>
      </rPr>
      <t xml:space="preserve"> class="form-control" required="required" ... /&gt;</t>
    </r>
  </si>
  <si>
    <r>
      <rPr>
        <i/>
        <sz val="11"/>
        <color theme="1" tint="0.34998626667073579"/>
        <rFont val="Arial"/>
        <family val="2"/>
      </rPr>
      <t>Ce critère deviendra conforme quand la demande de correction du critère 11.1 ci-dessus sera prise en compte.</t>
    </r>
    <r>
      <rPr>
        <sz val="11"/>
        <color rgb="FF000000"/>
        <rFont val="Arial"/>
        <family val="2"/>
      </rPr>
      <t xml:space="preserve">
</t>
    </r>
    <r>
      <rPr>
        <strike/>
        <sz val="11"/>
        <color rgb="FF000000"/>
        <rFont val="Arial"/>
        <family val="2"/>
      </rPr>
      <t>- - - - - - - - - -</t>
    </r>
    <r>
      <rPr>
        <strike/>
        <sz val="11"/>
        <color theme="5" tint="-0.249977111117893"/>
        <rFont val="Arial"/>
        <family val="2"/>
      </rPr>
      <t xml:space="preserve">
</t>
    </r>
    <r>
      <rPr>
        <strike/>
        <sz val="11"/>
        <color rgb="FF000000"/>
        <rFont val="Arial"/>
        <family val="2"/>
      </rPr>
      <t>Nous vous recommandons de supprimer les attributs placeholder vides des champs suivants :
- Votre nom et prénom
- Votre adresse
- Objet
- Votre message</t>
    </r>
  </si>
  <si>
    <r>
      <rPr>
        <sz val="11"/>
        <color theme="5" tint="-0.249977111117893"/>
        <rFont val="Arial"/>
        <family val="2"/>
      </rPr>
      <t xml:space="preserve">[Remarque similaire au site principal] </t>
    </r>
    <r>
      <rPr>
        <sz val="11"/>
        <color rgb="FF000000"/>
        <rFont val="Arial"/>
        <family val="2"/>
      </rPr>
      <t>Supprimer du code source la balise &lt;fieldset&gt; qui entoure le formulaire.
Ou, si besoin, la remplacer par une balise &lt;div&gt;.</t>
    </r>
  </si>
  <si>
    <r>
      <rPr>
        <sz val="11"/>
        <color theme="5" tint="-0.249977111117893"/>
        <rFont val="Arial"/>
        <family val="2"/>
      </rPr>
      <t xml:space="preserve">[Remarque similaire au site principal] </t>
    </r>
    <r>
      <rPr>
        <sz val="11"/>
        <color rgb="FF000000"/>
        <rFont val="Arial"/>
        <family val="2"/>
      </rPr>
      <t>Nous vous recommandons d'ajouter aria-label="Envoyer votre message" dans la balise &lt;button&gt; du bouton "Envoyer".
- - - - - - - - - -</t>
    </r>
    <r>
      <rPr>
        <sz val="11"/>
        <color theme="5" tint="-0.249977111117893"/>
        <rFont val="Arial"/>
        <family val="2"/>
      </rPr>
      <t xml:space="preserve">
[Remarque similaire au site principal] </t>
    </r>
    <r>
      <rPr>
        <sz val="11"/>
        <color rgb="FF000000"/>
        <rFont val="Arial"/>
        <family val="2"/>
      </rPr>
      <t>Ajouter aria-label="Réinitialiser la saisie du formulaire" dans la balise &lt;button&gt; du bouton "Réinitialiser".</t>
    </r>
  </si>
  <si>
    <r>
      <rPr>
        <sz val="11"/>
        <color theme="5" tint="-0.249977111117893"/>
        <rFont val="Arial"/>
        <family val="2"/>
      </rPr>
      <t xml:space="preserve">[Remarque similaire au site principal] </t>
    </r>
    <r>
      <rPr>
        <sz val="11"/>
        <color rgb="FF000000"/>
        <rFont val="Arial"/>
        <family val="2"/>
      </rPr>
      <t>Ajouter autocomplete="name" dans la balise &lt;input /&gt; du champ "Votre nom et prénom".
- - - - - - - - - -</t>
    </r>
    <r>
      <rPr>
        <sz val="11"/>
        <color theme="5" tint="-0.249977111117893"/>
        <rFont val="Arial"/>
        <family val="2"/>
      </rPr>
      <t xml:space="preserve">
[Remarque similaire au site principal] </t>
    </r>
    <r>
      <rPr>
        <sz val="11"/>
        <color rgb="FF000000"/>
        <rFont val="Arial"/>
        <family val="2"/>
      </rPr>
      <t>Ajouter autocomplete="tel-national" dans la balise &lt;input /&gt; du champ "Votre téléphone".
- - - - - - - - - -</t>
    </r>
    <r>
      <rPr>
        <sz val="11"/>
        <color theme="5" tint="-0.249977111117893"/>
        <rFont val="Arial"/>
        <family val="2"/>
      </rPr>
      <t xml:space="preserve">
[Remarque similaire au site principal] </t>
    </r>
    <r>
      <rPr>
        <sz val="11"/>
        <color rgb="FF000000"/>
        <rFont val="Arial"/>
        <family val="2"/>
      </rPr>
      <t>Ajouter autocomplete="email" dans la balise &lt;input /&gt; du champ "Votre adresse e-mail".
- - - - - - - - - -</t>
    </r>
    <r>
      <rPr>
        <sz val="11"/>
        <color theme="5" tint="-0.249977111117893"/>
        <rFont val="Arial"/>
        <family val="2"/>
      </rPr>
      <t xml:space="preserve">
[Remarque similaire au site principal] </t>
    </r>
    <r>
      <rPr>
        <sz val="11"/>
        <color rgb="FF000000"/>
        <rFont val="Arial"/>
        <family val="2"/>
      </rPr>
      <t>Ajouter autocomplete="email" dans la balise &lt;input /&gt; du champ "Vérification de votre adresse e-mail".</t>
    </r>
  </si>
  <si>
    <r>
      <rPr>
        <sz val="11"/>
        <color theme="5" tint="-0.249977111117893"/>
        <rFont val="Arial"/>
        <family val="2"/>
      </rPr>
      <t xml:space="preserve">[Remarque similaire au site principal] </t>
    </r>
    <r>
      <rPr>
        <sz val="11"/>
        <color rgb="FF000000"/>
        <rFont val="Arial"/>
        <family val="2"/>
      </rPr>
      <t>Cf. P02 (bleu sur blanc cassé).</t>
    </r>
  </si>
  <si>
    <r>
      <rPr>
        <sz val="11"/>
        <color theme="5" tint="-0.249977111117893"/>
        <rFont val="Arial"/>
        <family val="2"/>
      </rPr>
      <t xml:space="preserve">[Remarque similaire au site principal] </t>
    </r>
    <r>
      <rPr>
        <sz val="11"/>
        <color rgb="FF000000"/>
        <rFont val="Arial"/>
        <family val="2"/>
      </rPr>
      <t>P02 (balise &lt;aside  id="aside"&gt;).
- - - - - - - - - -</t>
    </r>
    <r>
      <rPr>
        <sz val="11"/>
        <color theme="5" tint="-0.249977111117893"/>
        <rFont val="Arial"/>
        <family val="2"/>
      </rPr>
      <t xml:space="preserve">
[Remarque similaire au site principal] </t>
    </r>
    <r>
      <rPr>
        <sz val="11"/>
        <color rgb="FF000000"/>
        <rFont val="Arial"/>
        <family val="2"/>
      </rPr>
      <t>Supprimer du code source les deux balises &lt;section class="bloc_sup"&gt; vides présentes à la fin de la balise &lt;main&gt;.</t>
    </r>
  </si>
  <si>
    <r>
      <rPr>
        <sz val="11"/>
        <color theme="5" tint="-0.249977111117893"/>
        <rFont val="Arial"/>
        <family val="2"/>
      </rPr>
      <t xml:space="preserve">[Remarque similaire au site principal] </t>
    </r>
    <r>
      <rPr>
        <sz val="11"/>
        <color rgb="FF000000"/>
        <rFont val="Arial"/>
        <family val="2"/>
      </rPr>
      <t>Structurer les titres suivants avec des balises &lt;h4&gt; :
- Liens d'accès rapide
- Logo
- Moteur de recherche
- Fil d’Ariane
- Navigation par tabulation
- Navigation par titres
- Compatibilité avec les navigateurs
- Pour modifier la taille des caractères du site
- Couleurs et images
- Lecture des documents PDF</t>
    </r>
  </si>
  <si>
    <r>
      <rPr>
        <sz val="11"/>
        <color theme="5" tint="-0.249977111117893"/>
        <rFont val="Arial"/>
        <family val="2"/>
      </rPr>
      <t xml:space="preserve">[Remarque similaire au site principal] </t>
    </r>
    <r>
      <rPr>
        <sz val="11"/>
        <color rgb="FF000000"/>
        <rFont val="Arial"/>
        <family val="2"/>
      </rPr>
      <t>Supprimer du code source les balises &lt;ul&gt; et &lt;li&gt; autour de la mention "Publié : 10 décembre 2019".
Ou, si besoin, les remplacer par des balises &lt;div&gt;.</t>
    </r>
  </si>
  <si>
    <r>
      <rPr>
        <sz val="11"/>
        <color theme="5" tint="-0.249977111117893"/>
        <rFont val="Arial"/>
        <family val="2"/>
      </rPr>
      <t xml:space="preserve">[Remarque similaire au site principal] </t>
    </r>
    <r>
      <rPr>
        <sz val="11"/>
        <color rgb="FF000000"/>
        <rFont val="Arial"/>
        <family val="2"/>
      </rPr>
      <t>Cf. P02 (gris des placeholders).</t>
    </r>
  </si>
  <si>
    <r>
      <rPr>
        <sz val="11"/>
        <color theme="5" tint="-0.249977111117893"/>
        <rFont val="Arial"/>
        <family val="2"/>
      </rPr>
      <t xml:space="preserve">[Remarque similaire au site principal] </t>
    </r>
    <r>
      <rPr>
        <sz val="11"/>
        <color rgb="FF000000"/>
        <rFont val="Arial"/>
        <family val="2"/>
      </rPr>
      <t>Ce critère est conforme.
Toutefois, nous vous recommandons de remplacer :
&lt;title&gt;Résultat de recherche - Sdage et Sage - Agence de l'eau Loire-bretagne - Recherche sur le terme rapport - Page n° 1 sur 9 - 10 résultats affichés&lt;/title&gt;
par :
&lt;title&gt;Résultats de la recherche sur le terme "rapport" (page n° 1 sur 78 - 10 résultats affichés) - Sdage et Sage - Agence de l'eau Loire-bretagne&lt;/title&gt;.</t>
    </r>
  </si>
  <si>
    <r>
      <rPr>
        <sz val="11"/>
        <color theme="5" tint="-0.249977111117893"/>
        <rFont val="Arial"/>
        <family val="2"/>
      </rPr>
      <t xml:space="preserve">[Remarque similaire au site principal] </t>
    </r>
    <r>
      <rPr>
        <sz val="11"/>
        <color rgb="FF000000"/>
        <rFont val="Arial"/>
        <family val="2"/>
      </rPr>
      <t>Supprimer du code source toutes les balises &lt;p class="info"&gt; vides (présentes dans certains résultats de recherche).
Ces balises doivent être présentes dans le code source seulement si elles possèdent du contenu.</t>
    </r>
  </si>
  <si>
    <t>Ideance : à noter, ce cas identifié sur d'autres sites n'a pas été reproduit sur la page testée, toutefois il est présent lorsque d'autres termes de recherche sont saisis.</t>
  </si>
  <si>
    <r>
      <rPr>
        <sz val="11"/>
        <color theme="5" tint="-0.249977111117893"/>
        <rFont val="Arial"/>
        <family val="2"/>
      </rPr>
      <t xml:space="preserve">[Remarque similaire au site principal] </t>
    </r>
    <r>
      <rPr>
        <sz val="11"/>
        <color rgb="FF000000"/>
        <rFont val="Arial"/>
        <family val="2"/>
      </rPr>
      <t>Ce critère est conforme.
Toutefois, nous vous recommandons de remplacer (ou d'entourer) les deux balises &lt;div class="bloc-navigation"&gt; avec des balises &lt;nav role="navigation" aria-label="Pagination"&gt;.</t>
    </r>
  </si>
  <si>
    <r>
      <rPr>
        <sz val="11"/>
        <color theme="5" tint="-0.249977111117893"/>
        <rFont val="Arial"/>
        <family val="2"/>
      </rPr>
      <t xml:space="preserve">[Remarque similaire au site principal] </t>
    </r>
    <r>
      <rPr>
        <sz val="11"/>
        <color rgb="FF000000"/>
        <rFont val="Arial"/>
        <family val="2"/>
      </rPr>
      <t>La prise de focus des cases à cocher "Filtrer par" n'est pas suffisamment visible.
Idem pour celle du bouton "Effacer les filtres".
Ce point est donc à optimiser.</t>
    </r>
  </si>
  <si>
    <r>
      <rPr>
        <sz val="11"/>
        <color theme="5" tint="-0.249977111117893"/>
        <rFont val="Arial"/>
        <family val="2"/>
      </rPr>
      <t xml:space="preserve">[Remarque similaire au site principal] </t>
    </r>
    <r>
      <rPr>
        <sz val="11"/>
        <color rgb="FF000000"/>
        <rFont val="Arial"/>
        <family val="2"/>
      </rPr>
      <t>Supprimer du code source la balise &lt;label class="control-label" for="dateDebutInput"&gt; autour du titre "Période :".
- - - - - - - - - -</t>
    </r>
    <r>
      <rPr>
        <sz val="11"/>
        <color theme="5" tint="-0.249977111117893"/>
        <rFont val="Arial"/>
        <family val="2"/>
      </rPr>
      <t xml:space="preserve">
[Remarque similaire au site principal] </t>
    </r>
    <r>
      <rPr>
        <sz val="11"/>
        <color rgb="FF000000"/>
        <rFont val="Arial"/>
        <family val="2"/>
      </rPr>
      <t>Pour le champ "Date de début" :
- Supprimer du code source la balise &lt;label for="dateDebutInput" class="sr-only"&gt;Date de début&lt;/label&gt;.
- Dans sa balise &lt;input type="text" id="dateDebutInput" /&gt;, remplacer title="Champ de saisie date de début de période" par title="Date de début (au format JJ/MM/AAAA)".
- - - - - - - - - -</t>
    </r>
    <r>
      <rPr>
        <sz val="11"/>
        <color theme="5" tint="-0.249977111117893"/>
        <rFont val="Arial"/>
        <family val="2"/>
      </rPr>
      <t xml:space="preserve">
[Remarque similaire au site principal] </t>
    </r>
    <r>
      <rPr>
        <sz val="11"/>
        <color rgb="FF000000"/>
        <rFont val="Arial"/>
        <family val="2"/>
      </rPr>
      <t>Pour le champ "Date de fin" :
- Supprimer du code source la balise &lt;label for="dateFinInput" class="sr-only"&gt;Date de fin&lt;/label&gt;.
- Dans sa balise &lt;input type="text" id="dateFinInput" /&gt;, remplacer title="Champ de saisie date de fin de période" par title="Date de fin (au format JJ/MM/AAAA)".
- - - - - - - - - -</t>
    </r>
    <r>
      <rPr>
        <sz val="11"/>
        <color theme="5" tint="-0.249977111117893"/>
        <rFont val="Arial"/>
        <family val="2"/>
      </rPr>
      <t xml:space="preserve">
[Remarque similaire au site principal] </t>
    </r>
    <r>
      <rPr>
        <sz val="11"/>
        <color rgb="FF000000"/>
        <rFont val="Arial"/>
        <family val="2"/>
      </rPr>
      <t>Nous vous recommandons de supprimer du code source la balise &lt;label class="control-label"&gt; autour du titre "Filtrer par :".
- - - - - - - - - -</t>
    </r>
    <r>
      <rPr>
        <sz val="11"/>
        <color theme="5" tint="-0.249977111117893"/>
        <rFont val="Arial"/>
        <family val="2"/>
      </rPr>
      <t xml:space="preserve">
[Remarque similaire au site principal] </t>
    </r>
    <r>
      <rPr>
        <sz val="11"/>
        <color rgb="FF000000"/>
        <rFont val="Arial"/>
        <family val="2"/>
      </rPr>
      <t>Supprimer aria-label="Zone de saisie du numéro de la page à afficher" des deux balises &lt;input type="text" id="nb_page" /&gt; des champs "Page N°".
- - - - - - - - - -</t>
    </r>
    <r>
      <rPr>
        <sz val="11"/>
        <color theme="5" tint="-0.249977111117893"/>
        <rFont val="Arial"/>
        <family val="2"/>
      </rPr>
      <t xml:space="preserve">
[Remarque similaire au site principal] </t>
    </r>
    <r>
      <rPr>
        <sz val="11"/>
        <color rgb="FF000000"/>
        <rFont val="Arial"/>
        <family val="2"/>
      </rPr>
      <t>Supprimer aria-label="aelb.displayAelbPagination.label.page.nombreResultats.ariaLabel" des deux balises &lt;select id="affiche_page"&gt; des listes déroulantes "Résultats par page".
- - - - - - - - - -</t>
    </r>
    <r>
      <rPr>
        <sz val="11"/>
        <color theme="5" tint="-0.249977111117893"/>
        <rFont val="Arial"/>
        <family val="2"/>
      </rPr>
      <t xml:space="preserve">
[Remarque similaire au site principal] </t>
    </r>
    <r>
      <rPr>
        <sz val="11"/>
        <color rgb="FF000000"/>
        <rFont val="Arial"/>
        <family val="2"/>
      </rPr>
      <t>Rendre unique la valeur des attributs id des champs "Page N°" et des listes déroulantes "Résultats par page".</t>
    </r>
  </si>
  <si>
    <r>
      <rPr>
        <sz val="11"/>
        <color theme="5" tint="-0.249977111117893"/>
        <rFont val="Arial"/>
        <family val="2"/>
      </rPr>
      <t xml:space="preserve">[Remarque similaire au site principal] </t>
    </r>
    <r>
      <rPr>
        <sz val="11"/>
        <color rgb="FF000000"/>
        <rFont val="Arial"/>
        <family val="2"/>
      </rPr>
      <t xml:space="preserve">Ce critère est conforme.
Toutefois, nous vous recommandons :
1. De supprimer du code source les trois balises &lt;legend class="sr-only"&gt;.
2. D'entourer les &lt;h2&gt; des titres "Recherche libre :", "Période :" et "Filtrer par :" avec des balises &lt;legend&gt;.
Pour obtenir concrètement, pour le titre "Recherche libre" :
&lt;fieldset&gt;
   </t>
    </r>
    <r>
      <rPr>
        <b/>
        <sz val="11"/>
        <color rgb="FF000000"/>
        <rFont val="Arial"/>
        <family val="2"/>
      </rPr>
      <t>&lt;legend&gt;
      &lt;h2&gt;&lt;label class="control-label" for="motclefs"&gt;Recherche libre :&lt;/label&gt;&lt;/h2&gt;
   &lt;/legend&gt;</t>
    </r>
    <r>
      <rPr>
        <sz val="11"/>
        <color rgb="FF000000"/>
        <rFont val="Arial"/>
        <family val="2"/>
      </rPr>
      <t xml:space="preserve">
   </t>
    </r>
    <r>
      <rPr>
        <i/>
        <sz val="11"/>
        <color rgb="FF000000"/>
        <rFont val="Arial"/>
        <family val="2"/>
      </rPr>
      <t>[...]</t>
    </r>
    <r>
      <rPr>
        <sz val="11"/>
        <color rgb="FF000000"/>
        <rFont val="Arial"/>
        <family val="2"/>
      </rPr>
      <t xml:space="preserve">
&lt;/fieldset&gt;
Pour le titre "Période" :
&lt;fieldset&gt;
   </t>
    </r>
    <r>
      <rPr>
        <b/>
        <sz val="11"/>
        <color rgb="FF000000"/>
        <rFont val="Arial"/>
        <family val="2"/>
      </rPr>
      <t>&lt;legend&gt;&lt;h2&gt;Période :&lt;/h2&gt;&lt;/legend&gt;</t>
    </r>
    <r>
      <rPr>
        <sz val="11"/>
        <color rgb="FF000000"/>
        <rFont val="Arial"/>
        <family val="2"/>
      </rPr>
      <t xml:space="preserve">
   </t>
    </r>
    <r>
      <rPr>
        <i/>
        <sz val="11"/>
        <color rgb="FF000000"/>
        <rFont val="Arial"/>
        <family val="2"/>
      </rPr>
      <t>[...]</t>
    </r>
    <r>
      <rPr>
        <sz val="11"/>
        <color rgb="FF000000"/>
        <rFont val="Arial"/>
        <family val="2"/>
      </rPr>
      <t xml:space="preserve">
&lt;/fieldset&gt;
Et pour le titre "Filtrer par" :
&lt;fieldset&gt;
   </t>
    </r>
    <r>
      <rPr>
        <b/>
        <sz val="11"/>
        <color rgb="FF000000"/>
        <rFont val="Arial"/>
        <family val="2"/>
      </rPr>
      <t>&lt;legend&gt;&lt;h2&gt;Filtrer par :&lt;/h2&gt;&lt;/legend&gt;</t>
    </r>
    <r>
      <rPr>
        <sz val="11"/>
        <color rgb="FF000000"/>
        <rFont val="Arial"/>
        <family val="2"/>
      </rPr>
      <t xml:space="preserve">
   </t>
    </r>
    <r>
      <rPr>
        <i/>
        <sz val="11"/>
        <color rgb="FF000000"/>
        <rFont val="Arial"/>
        <family val="2"/>
      </rPr>
      <t>[...]</t>
    </r>
    <r>
      <rPr>
        <sz val="11"/>
        <color rgb="FF000000"/>
        <rFont val="Arial"/>
        <family val="2"/>
      </rPr>
      <t xml:space="preserve">
&lt;/fieldset&gt;</t>
    </r>
  </si>
  <si>
    <r>
      <rPr>
        <sz val="11"/>
        <color theme="5" tint="-0.249977111117893"/>
        <rFont val="Arial"/>
        <family val="2"/>
      </rPr>
      <t xml:space="preserve">[Remarque similaire au site principal] </t>
    </r>
    <r>
      <rPr>
        <sz val="11"/>
        <color rgb="FF000000"/>
        <rFont val="Arial"/>
        <family val="2"/>
      </rPr>
      <t>Supprimer title="Valider la recherche" de la balise &lt;button id="validebutton"&gt; du bouton "Rechercher".
- - - - - - - - - -</t>
    </r>
    <r>
      <rPr>
        <sz val="11"/>
        <color theme="5" tint="-0.249977111117893"/>
        <rFont val="Arial"/>
        <family val="2"/>
      </rPr>
      <t xml:space="preserve">
[Remarque similaire au site principal] </t>
    </r>
    <r>
      <rPr>
        <sz val="11"/>
        <color rgb="FF000000"/>
        <rFont val="Arial"/>
        <family val="2"/>
      </rPr>
      <t xml:space="preserve">Ajouter title="Valider le numéro de la page à afficher" dans les balises &lt;button&gt; des boutons "Valider" des champs "Page N°".
</t>
    </r>
    <r>
      <rPr>
        <strike/>
        <sz val="11"/>
        <color rgb="FF000000"/>
        <rFont val="Arial"/>
        <family val="2"/>
      </rPr>
      <t>- - - - - - - - - -</t>
    </r>
    <r>
      <rPr>
        <strike/>
        <sz val="11"/>
        <color theme="5" tint="-0.249977111117893"/>
        <rFont val="Arial"/>
        <family val="2"/>
      </rPr>
      <t xml:space="preserve">
</t>
    </r>
    <r>
      <rPr>
        <strike/>
        <sz val="11"/>
        <color rgb="FF000000"/>
        <rFont val="Arial"/>
        <family val="2"/>
      </rPr>
      <t>Supprimer l'attribut aria-label des quatres balises &lt;button&gt; des boutons "Valider".</t>
    </r>
  </si>
  <si>
    <r>
      <rPr>
        <sz val="11"/>
        <color theme="9" tint="-0.249977111117893"/>
        <rFont val="Arial"/>
        <family val="2"/>
      </rPr>
      <t xml:space="preserve">[Nouvelle remarque] </t>
    </r>
    <r>
      <rPr>
        <sz val="11"/>
        <color rgb="FF000000"/>
        <rFont val="Arial"/>
        <family val="2"/>
      </rPr>
      <t>Les documents PDF qui sont remontés dans le moteur de recherche ne sont pas accessibles (balisage automatique généré depuis Microsoft Word non adaptés).
Ce sujet est développé dans le rapport d'audit.</t>
    </r>
  </si>
  <si>
    <r>
      <t>Cf. P02 (balise &lt;aside  id="aside"&gt;).
- - - - - - - - - -</t>
    </r>
    <r>
      <rPr>
        <sz val="11"/>
        <color theme="5" tint="-0.249977111117893"/>
        <rFont val="Arial"/>
        <family val="2"/>
      </rPr>
      <t xml:space="preserve">
[Remarque similaire au site principal] </t>
    </r>
    <r>
      <rPr>
        <sz val="11"/>
        <color rgb="FF000000"/>
        <rFont val="Arial"/>
        <family val="2"/>
      </rPr>
      <t>Supprimer du code source les deux balises &lt;section class="bloc_sup"&gt; vides présentes à la fin de la balise &lt;main&gt;.
Ces balises doivent être présentes dans le code source seulement si elles possèdent du contenu.</t>
    </r>
  </si>
  <si>
    <r>
      <rPr>
        <sz val="11"/>
        <color theme="5" tint="-0.249977111117893"/>
        <rFont val="Arial"/>
        <family val="2"/>
      </rPr>
      <t xml:space="preserve">[Remarque similaire au site principal] </t>
    </r>
    <r>
      <rPr>
        <sz val="11"/>
        <color rgb="FF000000"/>
        <rFont val="Arial"/>
        <family val="2"/>
      </rPr>
      <t>Supprimer du code source les balises &lt;ul&gt; et &lt;li&gt; autour de la mention "Publié : 05 mai 2020".
Ou, si besoin, les remplacer par des balises &lt;div&gt;.</t>
    </r>
  </si>
  <si>
    <r>
      <rPr>
        <sz val="11"/>
        <color theme="9" tint="-0.249977111117893"/>
        <rFont val="Arial"/>
        <family val="2"/>
      </rPr>
      <t>[Nouvelle remarque]</t>
    </r>
    <r>
      <rPr>
        <sz val="11"/>
        <color theme="5" tint="-0.249977111117893"/>
        <rFont val="Arial"/>
        <family val="2"/>
      </rPr>
      <t xml:space="preserve"> </t>
    </r>
    <r>
      <rPr>
        <sz val="11"/>
        <color rgb="FF000000"/>
        <rFont val="Arial"/>
        <family val="2"/>
      </rPr>
      <t>Pour les images des cartes présentes dans les fenêtres modales (dans les &lt;div class="modal-dialog"&gt;) :
- Ajouter alt="Le bon état des eaux : qu'est-ce que c'est ? (description de l'infographie disponible dans la page)" dans la balise &lt;img src=".../INFO_InfographieBEE.jpg" /&gt;.
Sur la même image disponible dans la page, compléter l'attribut alt="" déjà présent avec "Le bon état des eaux : qu'est-ce que c'est ? (description de l'infographie disponible ci-après)"</t>
    </r>
  </si>
  <si>
    <r>
      <rPr>
        <sz val="11"/>
        <color theme="9" tint="-0.249977111117893"/>
        <rFont val="Arial"/>
        <family val="2"/>
      </rPr>
      <t>[Nouvelle remarque]</t>
    </r>
    <r>
      <rPr>
        <sz val="11"/>
        <color theme="5" tint="-0.249977111117893"/>
        <rFont val="Arial"/>
        <family val="2"/>
      </rPr>
      <t xml:space="preserve"> </t>
    </r>
    <r>
      <rPr>
        <sz val="11"/>
        <color rgb="FF000000"/>
        <rFont val="Arial"/>
        <family val="2"/>
      </rPr>
      <t>La description détaillée de l'infographie ne fournit pas toutes les informations portées par l'image. 
Par exemple, l'infographe met en avant le nombre de critères le nombre de substances chimiques testées (56), cette information n'est pas présent dans la description.
Reprendre l'intégralité des informations portées par l'infographie dans sa description.</t>
    </r>
  </si>
  <si>
    <r>
      <t xml:space="preserve">Cf. P02 (bleu sur blanc cassé).
- - - - - -
</t>
    </r>
    <r>
      <rPr>
        <sz val="11"/>
        <color theme="9" tint="-0.249977111117893"/>
        <rFont val="Arial"/>
        <family val="2"/>
      </rPr>
      <t xml:space="preserve">[Nouvelle remarque] </t>
    </r>
    <r>
      <rPr>
        <sz val="11"/>
        <color rgb="FF000000"/>
        <rFont val="Arial"/>
        <family val="2"/>
      </rPr>
      <t>En suivant ce schéma, il est alors nécessaire de sortir toute la description de l'infographie de la balise &lt;figcaption&gt;, pour la positionner (ainsi que le bouton d'ouverture) après la balise &lt;figure&gt;.</t>
    </r>
  </si>
  <si>
    <r>
      <rPr>
        <sz val="11"/>
        <color theme="9" tint="-0.249977111117893"/>
        <rFont val="Arial"/>
        <family val="2"/>
      </rPr>
      <t xml:space="preserve">[Nouvelle remarque] </t>
    </r>
    <r>
      <rPr>
        <sz val="11"/>
        <color rgb="FF000000"/>
        <rFont val="Arial"/>
        <family val="2"/>
      </rPr>
      <t>Les vidéos diffusées sont sous-titrées et transcrites. 
Afin d'aller plus loin dans la démarche, une audiodescription est requise par le RGAA.</t>
    </r>
  </si>
  <si>
    <r>
      <rPr>
        <i/>
        <sz val="11"/>
        <color theme="5" tint="-0.249977111117893"/>
        <rFont val="Arial"/>
        <family val="2"/>
      </rPr>
      <t xml:space="preserve">[Remarque similaire au site principal] </t>
    </r>
    <r>
      <rPr>
        <sz val="11"/>
        <color rgb="FF000000"/>
        <rFont val="Arial"/>
        <family val="2"/>
      </rPr>
      <t xml:space="preserve">Actuellement, la structuration de l'image "Le bon état des eaux : qu'est-ce que c'est ?" possédant une légende n’est pas conforme.
Pour y remédier :
1. Entourer cette image légendée avec une balise &lt;figure role="figure"&gt;.
2. Structurer la légende de cette image avec une balise &lt;figcaption&gt;.
3. Ajouter un attribut aria-label dans cette balise &lt;figure role="figure"&gt;.
4. Renseigner un attribut aria-label en reprenant le même contenu que celui de la légende de l’image + l'alternative actuelle de l'image.
Pour obtenir par exemple concrètement, pour l’image "Interventions par aides : comment se répartissent les aides pour la protection des ressources en eau pour 100 € d’aides en 2020 ?" :
</t>
    </r>
    <r>
      <rPr>
        <b/>
        <sz val="11"/>
        <color rgb="FF000000"/>
        <rFont val="Arial"/>
        <family val="2"/>
      </rPr>
      <t>&lt;figure role="figure" aria-label="Le bon état des eaux : qu'est-ce que c'est ? (description de l'infographie disponible ci-après) - janvier 2017 © Agence de l'eau Loire-Bretagne - diaphonics.fr"&gt;</t>
    </r>
    <r>
      <rPr>
        <sz val="11"/>
        <color rgb="FF000000"/>
        <rFont val="Arial"/>
        <family val="2"/>
      </rPr>
      <t xml:space="preserve">
   &lt;div class="bloc_image"&gt;
      &lt;a href="..." class="focused"&gt;
         &lt;img src=".../CARTE_presentationBassinLB_20150316_01.png" alt=Le bon état des eaux : qu'est-ce que c'est ? (description de l'infographie disponible ci-après)." /&gt;
      &lt;/a&gt;
   &lt;/div&gt;
   &lt;</t>
    </r>
    <r>
      <rPr>
        <b/>
        <sz val="11"/>
        <color rgb="FF000000"/>
        <rFont val="Arial"/>
        <family val="2"/>
      </rPr>
      <t>figcaption</t>
    </r>
    <r>
      <rPr>
        <sz val="11"/>
        <color rgb="FF000000"/>
        <rFont val="Arial"/>
        <family val="2"/>
      </rPr>
      <t>&gt;janvier 2017 © Agence de l'eau Loire-Bretagne</t>
    </r>
    <r>
      <rPr>
        <b/>
        <sz val="11"/>
        <color rgb="FF000000"/>
        <rFont val="Arial"/>
        <family val="2"/>
      </rPr>
      <t>&lt;/figcaption&gt;</t>
    </r>
    <r>
      <rPr>
        <sz val="11"/>
        <color rgb="FF000000"/>
        <rFont val="Arial"/>
        <family val="2"/>
      </rPr>
      <t xml:space="preserve">
&lt;/figure&gt;
</t>
    </r>
    <r>
      <rPr>
        <sz val="11"/>
        <color theme="9" tint="-0.249977111117893"/>
        <rFont val="Arial"/>
        <family val="2"/>
      </rPr>
      <t xml:space="preserve">[Nouvelle remarque] </t>
    </r>
    <r>
      <rPr>
        <sz val="11"/>
        <color rgb="FF000000"/>
        <rFont val="Arial"/>
        <family val="2"/>
      </rPr>
      <t>En suivant ce schéma, il est alors nécessaire de sortir toute la description de l'infographie de la balise &lt;figcaption&gt;, pour la positionner (ainsi que le bouton d'ouverture) après la balise &lt;figure&gt;.</t>
    </r>
  </si>
  <si>
    <r>
      <rPr>
        <sz val="11"/>
        <color theme="5" tint="-0.249977111117893"/>
        <rFont val="Arial"/>
        <family val="2"/>
      </rPr>
      <t xml:space="preserve">[Remarque similaire au site principal] </t>
    </r>
    <r>
      <rPr>
        <sz val="11"/>
        <color rgb="FF000000"/>
        <rFont val="Arial"/>
        <family val="2"/>
      </rPr>
      <t xml:space="preserve">Corrections à appliquer aux croix de fermeture des fenêtres modales (présentes dans les &lt;div class="modal-dialog"&gt;) :
1. Supprimer aria-hidden="true" des balises &lt;button class="close"&gt;.
2. Ajouter aria-label="x (fermer)" dans cette même balise &lt;button&gt;.
Pour obtenir concrètement :
&lt;button type="button" class="close" </t>
    </r>
    <r>
      <rPr>
        <b/>
        <sz val="11"/>
        <color rgb="FF000000"/>
        <rFont val="Arial"/>
        <family val="2"/>
      </rPr>
      <t>aria-label="x (fermer)"</t>
    </r>
    <r>
      <rPr>
        <sz val="11"/>
        <color rgb="FF000000"/>
        <rFont val="Arial"/>
        <family val="2"/>
      </rPr>
      <t>&gt;×&lt;/button&gt;</t>
    </r>
  </si>
  <si>
    <r>
      <rPr>
        <sz val="11"/>
        <color theme="5" tint="-0.249977111117893"/>
        <rFont val="Arial"/>
        <family val="2"/>
      </rPr>
      <t xml:space="preserve">[Remarque similaire au site principal] </t>
    </r>
    <r>
      <rPr>
        <sz val="11"/>
        <color rgb="FF000000"/>
        <rFont val="Arial"/>
        <family val="2"/>
      </rPr>
      <t>Nous vous recommandons de remplacer la balise &lt;article class="bloc_focus"&gt; par une balise &lt;div&gt;.
Dans cette même balise &lt;article class="bloc_focus"&gt;, nous vous recommandons de supprimer du code source la balise &lt;section&gt;. Ou, si besoin, de la remplacer par une balise &lt;div&gt;.
- - - - - - - - - -</t>
    </r>
    <r>
      <rPr>
        <sz val="11"/>
        <color theme="5" tint="-0.249977111117893"/>
        <rFont val="Arial"/>
        <family val="2"/>
      </rPr>
      <t xml:space="preserve">
[Remarque similaire au site principal] </t>
    </r>
    <r>
      <rPr>
        <sz val="11"/>
        <color rgb="FF000000"/>
        <rFont val="Arial"/>
        <family val="2"/>
      </rPr>
      <t>Supprimer du code source les deux balises &lt;section class="bloc_sup"&gt; vides.
Ces balises doivent être présentes dans le code source seulement si elles possèdent du contenu.</t>
    </r>
  </si>
  <si>
    <r>
      <rPr>
        <sz val="11"/>
        <color theme="5" tint="-0.249977111117893"/>
        <rFont val="Arial"/>
        <family val="2"/>
      </rPr>
      <t xml:space="preserve">[Remarque similaire au site principal] </t>
    </r>
    <r>
      <rPr>
        <sz val="11"/>
        <color rgb="FF000000"/>
        <rFont val="Arial"/>
        <family val="2"/>
      </rPr>
      <t>Dans les fenêtres modales (&lt;div class="modal-dialog"&gt;), supprimer du code source les balises &lt;h4 class="modal-title"&gt; vides.
À noter que lorsque ces fenêtres modales possèdent un titre, il faut que celui-ci soit structuré avec une balise &lt;h1&gt; (et non une balise &lt;h4&gt;).</t>
    </r>
  </si>
  <si>
    <r>
      <rPr>
        <sz val="11"/>
        <color theme="9" tint="-0.249977111117893"/>
        <rFont val="Arial"/>
        <family val="2"/>
      </rPr>
      <t xml:space="preserve">[Nouvelle remarque] </t>
    </r>
    <r>
      <rPr>
        <sz val="11"/>
        <color rgb="FF000000"/>
        <rFont val="Arial"/>
        <family val="2"/>
      </rPr>
      <t>Dans la transcription de l'infographie, la liste à puces de l'item 3, n'est pas techniquement intégrée à l'item 3 : 
&lt;ol&gt;  &lt;li&gt;1...&lt;/li&gt;
 &lt;li&gt;2...&lt;/li&gt;
 &lt;li&gt;3...&lt;li&gt;
&lt;/ol&gt;
&lt;ul&gt;
 &lt;li&gt;Pour les eaux de surface...&lt;li&gt;
 &lt;li&gt;Pour les eaux souterrainnes...&lt;li&gt;
&lt;/ul&gt;
Revoir la structure pour disposer la liste dans l'item 3 :
&lt;ol&gt;
 &lt;li&gt;1...&lt;/li&gt;
 &lt;li&gt;2...&lt;/li&gt;
 &lt;li&gt;3...
   &lt;ul&gt;
    &lt;li&gt;Pour les eaux de surface...&lt;li&gt;
    &lt;li&gt;Pour les eaux souterrainnes...&lt;li&gt;
   &lt;/ul&gt;
 &lt;li&gt;
&lt;/ol&gt;
- - - - - - - - - -</t>
    </r>
    <r>
      <rPr>
        <sz val="11"/>
        <color theme="5" tint="-0.249977111117893"/>
        <rFont val="Arial"/>
        <family val="2"/>
      </rPr>
      <t xml:space="preserve">
[Remarque similaire au site principal] </t>
    </r>
    <r>
      <rPr>
        <sz val="11"/>
        <color rgb="FF000000"/>
        <rFont val="Arial"/>
        <family val="2"/>
      </rPr>
      <t>Supprimer du code source les balises &lt;ul&gt; et &lt;li&gt; autour de la mention "Publié : 15 février 2021".
Ou, si besoin, les remplacer par des balises &lt;div&gt;.</t>
    </r>
  </si>
  <si>
    <r>
      <rPr>
        <sz val="11"/>
        <color theme="5" tint="-0.249977111117893"/>
        <rFont val="Arial"/>
        <family val="2"/>
      </rPr>
      <t xml:space="preserve">[Remarque similaire au site principal] </t>
    </r>
    <r>
      <rPr>
        <sz val="11"/>
        <color rgb="FF000000"/>
        <rFont val="Arial"/>
        <family val="2"/>
      </rPr>
      <t>Pour les images des cartes présentes dans les fenêtres modales (dans les &lt;div class="modal-dialog"&gt;) :
- Ajouter alt="Etat d'avancement des Sage Loire-Bretagne - situation juillet 2021" dans la balise &lt;img /&gt; correspondante.
À noter la présence d'un bug d'affichage lors de la réalisation de l'audit. Ce bug a été remonté de manière isolée par email.</t>
    </r>
  </si>
  <si>
    <r>
      <rPr>
        <sz val="11"/>
        <color theme="9" tint="-0.249977111117893"/>
        <rFont val="Arial"/>
        <family val="2"/>
      </rPr>
      <t xml:space="preserve">[Nouvelle remarque] </t>
    </r>
    <r>
      <rPr>
        <sz val="11"/>
        <rFont val="Arial"/>
        <family val="2"/>
      </rPr>
      <t>La description détaillée de la carte n'est pas exigée dans le cadre du RGAA 4.1.
Nous recommandons toutefois de prévoir une description simple résumant les données essentielles.</t>
    </r>
  </si>
  <si>
    <t>Les cartes et les services de cartographie en ligne disponible sur le site.</t>
  </si>
  <si>
    <t>Par exemple la carte présente sur la page "Les Sage du bassin Loire-Bretagne". Ces cartes se situent hors champ de l’obligation légale.</t>
  </si>
  <si>
    <r>
      <t xml:space="preserve">Cf. P02 (bleu sur blanc cassé).
- - - - - - - - - -
</t>
    </r>
    <r>
      <rPr>
        <sz val="11"/>
        <color theme="9" tint="-0.249977111117893"/>
        <rFont val="Arial"/>
        <family val="2"/>
      </rPr>
      <t xml:space="preserve">[Nouvelle remarque] </t>
    </r>
    <r>
      <rPr>
        <sz val="11"/>
        <color rgb="FF000000"/>
        <rFont val="Arial"/>
        <family val="2"/>
      </rPr>
      <t>Le bleu sur bleu clair des liens n'est très légèremment pas suffisamment contrasté (ratio de 4,2 plutôt que 4.5). 
Exemple de renforcement : https://contrast-finder.tanaguru.com/result.html?foreground=%23007ea8&amp;background=%23eaf5f7&amp;ratio=4.5&amp;isBackgroundTested=false&amp;algo=Rgb&amp;distanceSort=asc</t>
    </r>
  </si>
  <si>
    <r>
      <rPr>
        <sz val="11"/>
        <color theme="5" tint="-0.249977111117893"/>
        <rFont val="Arial"/>
        <family val="2"/>
      </rPr>
      <t xml:space="preserve">[Remarque similaire au site principal] </t>
    </r>
    <r>
      <rPr>
        <sz val="11"/>
        <color rgb="FF000000"/>
        <rFont val="Arial"/>
        <family val="2"/>
      </rPr>
      <t xml:space="preserve">Actuellement, la structuration de l'image "Etat d'avancement des Sage Loire-Bretagne - situation juillet 2021 " possédant une légende n’est pas conforme.
Pour y remédier :
1. Entourer cette image légendée avec une balise &lt;figure role="figure"&gt;.
2. Structurer la légende de cette image avec une balise &lt;figcaption&gt;.
3. Ajouter un attribut aria-label dans cette balise &lt;figure role="figure"&gt;.
4. Renseigner ces attributs aria-label en reprenant le même contenu que celui de la légende de l’image.
Pour obtenir par exemple concrètement, pour l’image "Le bassin Loire-Bretagne" :
</t>
    </r>
    <r>
      <rPr>
        <b/>
        <sz val="11"/>
        <color rgb="FF000000"/>
        <rFont val="Arial"/>
        <family val="2"/>
      </rPr>
      <t>&lt;figure role="figure" aria-label="Etat d'avancement des Sage Loire-Bretagne - situation juillet 2021 - Date carte : 16 septembre 2021 - Période de données : 2021 - © Licence 2.0 Étalab avec la mention "source des données : agence de l’eau Loire-Bretagne" "&gt;</t>
    </r>
    <r>
      <rPr>
        <sz val="11"/>
        <color rgb="FF000000"/>
        <rFont val="Arial"/>
        <family val="2"/>
      </rPr>
      <t xml:space="preserve">
   &lt;div class="bloc_image"&gt;
      &lt;a href="..." class="focused"&gt;
         &lt;img src=".../CARTE_presentationBassinLB_20150316_01.png" </t>
    </r>
    <r>
      <rPr>
        <b/>
        <sz val="11"/>
        <color rgb="FF000000"/>
        <rFont val="Arial"/>
        <family val="2"/>
      </rPr>
      <t>alt="Etat d'avancement des Sage Loire-Bretagne - situation juillet 2021"</t>
    </r>
    <r>
      <rPr>
        <sz val="11"/>
        <color rgb="FF000000"/>
        <rFont val="Arial"/>
        <family val="2"/>
      </rPr>
      <t xml:space="preserve"> /&gt;
      &lt;/a&gt;
   &lt;/div&gt;
   &lt;</t>
    </r>
    <r>
      <rPr>
        <b/>
        <sz val="11"/>
        <color rgb="FF000000"/>
        <rFont val="Arial"/>
        <family val="2"/>
      </rPr>
      <t>figcaption</t>
    </r>
    <r>
      <rPr>
        <sz val="11"/>
        <color rgb="FF000000"/>
        <rFont val="Arial"/>
        <family val="2"/>
      </rPr>
      <t xml:space="preserve"> class="legende"&gt;Date carte : 16 septembre 2021 - Période de données : 2021 - © Licence 2.0 Étalab avec la mention "source des données : agence de l’eau Loire-Bretagne"</t>
    </r>
    <r>
      <rPr>
        <b/>
        <sz val="11"/>
        <color rgb="FF000000"/>
        <rFont val="Arial"/>
        <family val="2"/>
      </rPr>
      <t>&lt;/figcaption&gt;</t>
    </r>
    <r>
      <rPr>
        <sz val="11"/>
        <color rgb="FF000000"/>
        <rFont val="Arial"/>
        <family val="2"/>
      </rPr>
      <t xml:space="preserve">
&lt;/figure&gt;</t>
    </r>
  </si>
  <si>
    <r>
      <rPr>
        <sz val="11"/>
        <color theme="9" tint="-0.249977111117893"/>
        <rFont val="Arial"/>
        <family val="2"/>
      </rPr>
      <t xml:space="preserve">[Nouvelle remarque] </t>
    </r>
    <r>
      <rPr>
        <sz val="11"/>
        <color rgb="FF000000"/>
        <rFont val="Arial"/>
        <family val="2"/>
      </rPr>
      <t>Étendre le lien actuel "Carmen" sur l'ensemble du texte "Carmen (CARtographie du Ministère de l'ENvironnement)" et supprimer l'attribut title (infobulle) de celui-ci.</t>
    </r>
  </si>
  <si>
    <r>
      <rPr>
        <sz val="11"/>
        <color theme="5" tint="-0.249977111117893"/>
        <rFont val="Arial"/>
        <family val="2"/>
      </rPr>
      <t xml:space="preserve">[Remarque similaire au site principal] </t>
    </r>
    <r>
      <rPr>
        <sz val="11"/>
        <color rgb="FF000000"/>
        <rFont val="Arial"/>
        <family val="2"/>
      </rPr>
      <t>Nous vous recommandons de remplacer la balise &lt;article class="bloc_focus"&gt; par une balise &lt;div&gt;.
Dans cette même balise &lt;article class="bloc_focus"&gt;, nous vous recommandons de supprimer du code source la balise &lt;section&gt;. Ou, si besoin, de la remplacer par une balise &lt;div&gt;.</t>
    </r>
  </si>
  <si>
    <r>
      <rPr>
        <sz val="11"/>
        <color theme="5" tint="-0.249977111117893"/>
        <rFont val="Arial"/>
        <family val="2"/>
      </rPr>
      <t xml:space="preserve">[Remarque similaire au site principal] </t>
    </r>
    <r>
      <rPr>
        <sz val="11"/>
        <color rgb="FF000000"/>
        <rFont val="Arial"/>
        <family val="2"/>
      </rPr>
      <t xml:space="preserve">Dans les fenêtres modales (&lt;div class="modal-dialog"&gt;), supprimer du code source les balises &lt;h4 class="modal-title"&gt; vides.
À noter que lorsque ces fenêtres modales possèdent un titre, il faut que celui-ci soit structuré avec une balise &lt;h1&gt; (et non une balise &lt;h4&gt;).
- - - - - -
</t>
    </r>
    <r>
      <rPr>
        <sz val="11"/>
        <color theme="9" tint="-0.249977111117893"/>
        <rFont val="Arial"/>
        <family val="2"/>
      </rPr>
      <t>[Nouvelle remarque]</t>
    </r>
    <r>
      <rPr>
        <sz val="11"/>
        <color rgb="FF000000"/>
        <rFont val="Arial"/>
        <family val="2"/>
      </rPr>
      <t xml:space="preserve"> Nous recommandons d'utiliser une balise &lt;h2&gt; autour de "Etat d'avancement des Sage Loire-Bretagne - situation juillet 2021" (plutôt que &lt;h3&gt;)</t>
    </r>
  </si>
  <si>
    <r>
      <rPr>
        <sz val="11"/>
        <color theme="5" tint="-0.249977111117893"/>
        <rFont val="Arial"/>
        <family val="2"/>
      </rPr>
      <t xml:space="preserve">[Remarque similaire au site principal] </t>
    </r>
    <r>
      <rPr>
        <sz val="11"/>
        <color rgb="FF000000"/>
        <rFont val="Arial"/>
        <family val="2"/>
      </rPr>
      <t>Dans la section "Liste des communes du bassin Loire-Bretagne", supprimer du code source les balises &lt;ul&gt; et &lt;li class="link-more doc link_ext"&gt; qui structurent le seul lien "Télécharger".
Ou, si besoin, les remplacer par des balises &lt;div&gt;.
- - - - - - - - - -</t>
    </r>
    <r>
      <rPr>
        <sz val="11"/>
        <color theme="5" tint="-0.249977111117893"/>
        <rFont val="Arial"/>
        <family val="2"/>
      </rPr>
      <t xml:space="preserve">
[Remarque similaire au site principal] </t>
    </r>
    <r>
      <rPr>
        <sz val="11"/>
        <color rgb="FF000000"/>
        <rFont val="Arial"/>
        <family val="2"/>
      </rPr>
      <t>Supprimer du code source les balises &lt;ul&gt; et &lt;li&gt; autour de la mention "Publié : 24 septembre 2021".
Ou, si besoin, les remplacer par des balises &lt;div&gt;.</t>
    </r>
  </si>
  <si>
    <r>
      <rPr>
        <sz val="11"/>
        <color theme="5" tint="-0.249977111117893"/>
        <rFont val="Arial"/>
        <family val="2"/>
      </rPr>
      <t xml:space="preserve">[Remarque similaire au site principal] </t>
    </r>
    <r>
      <rPr>
        <sz val="11"/>
        <color rgb="FF000000"/>
        <rFont val="Arial"/>
        <family val="2"/>
      </rPr>
      <t>La prise de focus clavier du lien de l'image "Etat d'avancement des Sage Loire-Bretagne - situation juillet 2021 " n'est pas visible.
Ce point est donc à corriger.</t>
    </r>
  </si>
  <si>
    <t>De manière générale, le fichier Excel à télécharger "Tableau de l'état d'avancement des Sage du bassin Loire-Bretagne" est bien accessible.
Ce n'est par contre pas le cas du document PDF "Les Sage en Loire-Bretagne" qui ne dispose d'aucune balise permettant une correcte exploitation par les technologies d'assistance. Ce point est développé dans le rapport d'audit.</t>
  </si>
  <si>
    <r>
      <rPr>
        <sz val="11"/>
        <color theme="9" tint="-0.249977111117893"/>
        <rFont val="Arial"/>
        <family val="2"/>
      </rPr>
      <t>[Nouvelle remarque]</t>
    </r>
    <r>
      <rPr>
        <sz val="11"/>
        <color theme="5" tint="-0.249977111117893"/>
        <rFont val="Arial"/>
        <family val="2"/>
      </rPr>
      <t xml:space="preserve"> </t>
    </r>
    <r>
      <rPr>
        <sz val="11"/>
        <color rgb="FF000000"/>
        <rFont val="Arial"/>
        <family val="2"/>
      </rPr>
      <t>Pour les images des cartes présentes dans les fenêtres modales (dans les &lt;div class="modal-dialog"&gt;) :
- Ajouter alt="Composition du comité de bassin Loire-Bretagne (description de l'infographie disponible dans la page)" dans la balise &lt;img src=".../GraphesCompoCB-640.png" /&gt;.
- Ajouter alt="Calendrier d'élaboration du Sdage Loire-Bretagne (description de l'infographie disponible dans la page)" dans la balise &lt;img src=".../InfogProgTravailDCE-avantConsult1280.jpg" /&gt;.
- Ajouter alt="Composition du comité de bassin Loire-Bretagne (description de l'infographie disponible dans la page)" dans la balise &lt;img src=".../SCHEMA_Articulation_QI-orientations-objectifs-dispos.jpg" /&gt;.</t>
    </r>
  </si>
  <si>
    <r>
      <rPr>
        <sz val="11"/>
        <color theme="9" tint="-0.249977111117893"/>
        <rFont val="Arial"/>
        <family val="2"/>
      </rPr>
      <t xml:space="preserve">[Nouvelle remarque] </t>
    </r>
    <r>
      <rPr>
        <sz val="11"/>
        <rFont val="Arial"/>
        <family val="2"/>
      </rPr>
      <t xml:space="preserve">Il existe bien des descriptions détaillées pour chacune des images complexes de la page. Toutefois, il est nécessaire d'adapter l'alternative de ces images pour préciser où trouver cette description.
Par exemple, remplacer alt="Graphique présentant la composition du comité de bassin Loire-Bretagne" par alt="Graphique présentant la composition du comité de bassin Loire-Bretagne </t>
    </r>
    <r>
      <rPr>
        <b/>
        <sz val="11"/>
        <rFont val="Arial"/>
        <family val="2"/>
      </rPr>
      <t>(description détaillée ci-après)</t>
    </r>
    <r>
      <rPr>
        <sz val="11"/>
        <rFont val="Arial"/>
        <family val="2"/>
      </rPr>
      <t>"
Faire de même avec les 2 autres images.</t>
    </r>
  </si>
  <si>
    <r>
      <rPr>
        <sz val="11"/>
        <color theme="9" tint="-0.249977111117893"/>
        <rFont val="Arial"/>
        <family val="2"/>
      </rPr>
      <t xml:space="preserve">[Nouvelle remarque] </t>
    </r>
    <r>
      <rPr>
        <sz val="11"/>
        <color rgb="FF000000"/>
        <rFont val="Arial"/>
        <family val="2"/>
      </rPr>
      <t>Actuellement, dans la section "En savoir plus", le lien "Voir" possède un title qui ne reprend pas le texte visible (title="Les documents du Sdage Loire-Bretagne 2016-2021").
Au choix : 
- Rajouter "Voir" dans le title (infobulle) title="Voir Les documents du Sdage Loire-Bretagne 2016-2021"
- Positionner le lien directement sur le texte "Les documents du Sdage Loire-Bretagne 2016-2021" (sans title="") et retirer le lien "Voir"</t>
    </r>
  </si>
  <si>
    <r>
      <rPr>
        <sz val="11"/>
        <color theme="5" tint="-0.249977111117893"/>
        <rFont val="Arial"/>
        <family val="2"/>
      </rPr>
      <t xml:space="preserve">[Remarque similaire au site principal] </t>
    </r>
    <r>
      <rPr>
        <sz val="11"/>
        <color rgb="FF000000"/>
        <rFont val="Arial"/>
        <family val="2"/>
      </rPr>
      <t xml:space="preserve">Dans les fenêtres modales (&lt;div class="modal-dialog"&gt;), supprimer du code source les balises &lt;h4 class="modal-title"&gt; vides.
À noter que lorsque ces fenêtres modales possèdent un titre, il faut que celui-ci soit structuré avec une balise &lt;h1&gt; (et non une balise &lt;h4&gt;).
- - - - - - - - - -
</t>
    </r>
    <r>
      <rPr>
        <sz val="11"/>
        <color theme="9" tint="-0.249977111117893"/>
        <rFont val="Arial"/>
        <family val="2"/>
      </rPr>
      <t xml:space="preserve">[Nouvelle remarque] </t>
    </r>
    <r>
      <rPr>
        <sz val="11"/>
        <color rgb="FF000000"/>
        <rFont val="Arial"/>
        <family val="2"/>
      </rPr>
      <t>Dans la description de l'image "Articulation entre les questions importantes et le Sdage Loire-Bretagne" remplacer les balises &lt;h2&gt; autour des titres par balises &lt;h4&gt;.</t>
    </r>
  </si>
  <si>
    <r>
      <rPr>
        <sz val="11"/>
        <color theme="5" tint="-0.249977111117893"/>
        <rFont val="Arial"/>
        <family val="2"/>
      </rPr>
      <t xml:space="preserve">[Remarque similaire au site principal] </t>
    </r>
    <r>
      <rPr>
        <sz val="11"/>
        <color rgb="FF000000"/>
        <rFont val="Arial"/>
        <family val="2"/>
      </rPr>
      <t>Dans la section "Le Sdage Loire-Bretagne 2010-2015", supprimer du code source les balises &lt;ul&gt; et &lt;li class="link-more doc link_ext"&gt; qui structurent le seul lien "Télécharger".
Ou, si besoin, les remplacer par des balises &lt;div&gt;.
- - - - - - - - - -</t>
    </r>
    <r>
      <rPr>
        <sz val="11"/>
        <color theme="5" tint="-0.249977111117893"/>
        <rFont val="Arial"/>
        <family val="2"/>
      </rPr>
      <t xml:space="preserve">
[Remarque similaire au site principal] </t>
    </r>
    <r>
      <rPr>
        <sz val="11"/>
        <color rgb="FF000000"/>
        <rFont val="Arial"/>
        <family val="2"/>
      </rPr>
      <t>Supprimer du code source les balises &lt;ul&gt; et &lt;li&gt; autour de la mention "Publié : 04 septembre 2019".
Ou, si besoin, les remplacer par des balises &lt;div&gt;.</t>
    </r>
  </si>
  <si>
    <t>Les documents PDF disponibles ne sont pas accessibles. Ce point est développé dans le rapport d'audit.</t>
  </si>
  <si>
    <r>
      <rPr>
        <b/>
        <sz val="11"/>
        <color rgb="FF7030A0"/>
        <rFont val="Arial"/>
        <family val="2"/>
      </rPr>
      <t>[Suite des demandes de correction relative au critère 7.1 ci-dessus]</t>
    </r>
    <r>
      <rPr>
        <sz val="11"/>
        <color rgb="FF000000"/>
        <rFont val="Arial"/>
        <family val="2"/>
      </rPr>
      <t xml:space="preserve">
- - - - - - - - - -
Corrections à appliquer au système d'accordéon (présent dans class="originePlierDeplier") :
1. Remplacer les balises &lt;a class="niveau1Deplier"&gt; par des balises &lt;button&gt;.
2. Dans ces mêmes balises &lt;button&gt;, conserver l'attribut aria-expanded correctement renseigné.
3. Vérifier l'accessibilité de ces boutons au clavier : l'appui sur la touche "Espace" et l'appui sur la touche "Entrée" doit permettre de les activer.</t>
    </r>
  </si>
  <si>
    <r>
      <rPr>
        <sz val="11"/>
        <color theme="9" tint="-0.249977111117893"/>
        <rFont val="Arial"/>
        <family val="2"/>
      </rPr>
      <t xml:space="preserve">[Nouvelle remarque] </t>
    </r>
    <r>
      <rPr>
        <sz val="11"/>
        <color rgb="FF000000"/>
        <rFont val="Arial"/>
        <family val="2"/>
      </rPr>
      <t xml:space="preserve">Revoir l'écriture de tous les liens présents dans les contenus.
L'objectif est de disposer d'un intitulé explicite sans title (infobulle), si cela n'est pas possible, le title (infobulleà doit toujours reprendre le contenu visible du lien.
Ainsi pour "La composition du comité de bassin est consultable sur le site </t>
    </r>
    <r>
      <rPr>
        <u/>
        <sz val="11"/>
        <color rgb="FF000000"/>
        <rFont val="Arial"/>
        <family val="2"/>
      </rPr>
      <t>https://agence.eau-loire-bretagne.fr</t>
    </r>
    <r>
      <rPr>
        <sz val="11"/>
        <color rgb="FF000000"/>
        <rFont val="Arial"/>
        <family val="2"/>
      </rPr>
      <t xml:space="preserve">, rubrique comité de bassin.", l'idéal est d'opter pour :
"La composition du comité de bassin est consultable la </t>
    </r>
    <r>
      <rPr>
        <u/>
        <sz val="11"/>
        <color rgb="FF000000"/>
        <rFont val="Arial"/>
        <family val="2"/>
      </rPr>
      <t>rubrique comité de bassin du site de l'Agence de l'Eau Loire-Bretagne</t>
    </r>
    <r>
      <rPr>
        <sz val="11"/>
        <color rgb="FF000000"/>
        <rFont val="Arial"/>
        <family val="2"/>
      </rPr>
      <t>.".</t>
    </r>
  </si>
  <si>
    <r>
      <rPr>
        <sz val="11"/>
        <color theme="5" tint="-0.249977111117893"/>
        <rFont val="Arial"/>
        <family val="2"/>
      </rPr>
      <t xml:space="preserve">[Remarque similaire au site principal] </t>
    </r>
    <r>
      <rPr>
        <sz val="11"/>
        <color rgb="FF000000"/>
        <rFont val="Arial"/>
        <family val="2"/>
      </rPr>
      <t xml:space="preserve">Actuellement, la structuration des images possédant une légende n’est pas conforme.
Pour y remédier, pour chaque image :
1. Entourer cette image légendée avec une balise &lt;figure role="figure"&gt;.
2. Structurer la légende de cette image avec une balise &lt;figcaption&gt;.
3. Ajouter un attribut aria-label dans cette balise &lt;figure role="figure"&gt;.
4. Renseigner un attribut aria-label en reprenant le même contenu que celui de la légende de l’image + l'alternative actuelle de l'image.
Pour obtenir par exemple concrètement, pour l’image "Composition du comité de bassin Loire-Bretagne" :
</t>
    </r>
    <r>
      <rPr>
        <b/>
        <sz val="11"/>
        <color rgb="FF000000"/>
        <rFont val="Arial"/>
        <family val="2"/>
      </rPr>
      <t>&lt;figure role="figure" aria-label="Composition du comité de bassin Loire-Bretagne (description  détaillée ci-après) - juillet 2019 © Agence de l'eau Loire-Bretagne"&gt;</t>
    </r>
    <r>
      <rPr>
        <sz val="11"/>
        <color rgb="FF000000"/>
        <rFont val="Arial"/>
        <family val="2"/>
      </rPr>
      <t xml:space="preserve">
   &lt;div class="bloc_image"&gt;
      &lt;a href="..." class="focused"&gt;
         &lt;img src="..." alt=Composition du comité de bassin Loire-Bretagne (description  détaillée ci-après)." /&gt;
      &lt;/a&gt;
   &lt;/div&gt;
   &lt;</t>
    </r>
    <r>
      <rPr>
        <b/>
        <sz val="11"/>
        <color rgb="FF000000"/>
        <rFont val="Arial"/>
        <family val="2"/>
      </rPr>
      <t>figcaption</t>
    </r>
    <r>
      <rPr>
        <sz val="11"/>
        <color rgb="FF000000"/>
        <rFont val="Arial"/>
        <family val="2"/>
      </rPr>
      <t>&gt;juillet 2019 © Agence de l'eau Loire-Bretagne</t>
    </r>
    <r>
      <rPr>
        <b/>
        <sz val="11"/>
        <color rgb="FF000000"/>
        <rFont val="Arial"/>
        <family val="2"/>
      </rPr>
      <t>&lt;/figcaption&gt;</t>
    </r>
    <r>
      <rPr>
        <sz val="11"/>
        <color rgb="FF000000"/>
        <rFont val="Arial"/>
        <family val="2"/>
      </rPr>
      <t xml:space="preserve">
&lt;/figure&gt;
</t>
    </r>
    <r>
      <rPr>
        <sz val="11"/>
        <color theme="9" tint="-0.249977111117893"/>
        <rFont val="Arial"/>
        <family val="2"/>
      </rPr>
      <t xml:space="preserve">[Nouvelle remarque] </t>
    </r>
    <r>
      <rPr>
        <sz val="11"/>
        <color rgb="FF000000"/>
        <rFont val="Arial"/>
        <family val="2"/>
      </rPr>
      <t>En suivant ce schéma, il est alors nécessaire de sortir toute la description des images de la balise &lt;figcaption&gt;, pour la positionner (ainsi que le bouton d'ouverture) après la balise &lt;figure&gt;.</t>
    </r>
  </si>
  <si>
    <r>
      <rPr>
        <sz val="11"/>
        <color theme="5" tint="-0.249977111117893"/>
        <rFont val="Arial"/>
        <family val="2"/>
      </rPr>
      <t xml:space="preserve">[Remarque similaire au site principal] </t>
    </r>
    <r>
      <rPr>
        <sz val="11"/>
        <color rgb="FF000000"/>
        <rFont val="Arial"/>
        <family val="2"/>
      </rPr>
      <t>Corrections à appliquer aux boutons "Déplier" et "Replier" (présents dans &lt;div class="tools-collapse"&gt;) :
1. Remplacer leur balise &lt;a class="deplierTout"&gt; et &lt;a class="replierTout"&gt; par des balises &lt;button&gt;.
2. Vérifier l'accessibilité de ces boutons au clavier : l'appui sur la touche "Espace" et l'appui sur la touche "Entrée" doit permettre de les activer.
3. Ajouter aria-label="Déplier tout" dans la balise &lt;button&gt; du bouton "Déplier".
4. Ajouter aria-label="Replier tout" dans la balise &lt;button&gt; du bouton "Replier".
5. Toujours dans ces balises &lt;button&gt;, conserver seulement l'attribut aria-pressed correctement dynamisé. (Autrement dit, ne pas conserver l'attribut aria-expanded.)
6. Ajouter aria-hidden="true" dans les balises &lt;i&gt;.
Pour obtenir par exemple concrètement :
&lt;ul class="list-inline list-unstyled"&gt;
   &lt;li&gt;
      &lt;</t>
    </r>
    <r>
      <rPr>
        <b/>
        <sz val="11"/>
        <color rgb="FF000000"/>
        <rFont val="Arial"/>
        <family val="2"/>
      </rPr>
      <t>button</t>
    </r>
    <r>
      <rPr>
        <sz val="11"/>
        <color rgb="FF000000"/>
        <rFont val="Arial"/>
        <family val="2"/>
      </rPr>
      <t xml:space="preserve"> class="deplierTout current" </t>
    </r>
    <r>
      <rPr>
        <b/>
        <sz val="11"/>
        <color rgb="FF000000"/>
        <rFont val="Arial"/>
        <family val="2"/>
      </rPr>
      <t>aria-pressed="true"</t>
    </r>
    <r>
      <rPr>
        <sz val="11"/>
        <color rgb="FF000000"/>
        <rFont val="Arial"/>
        <family val="2"/>
      </rPr>
      <t xml:space="preserve">&gt;
         Déplier &lt;i class="bgNiv4Plus" </t>
    </r>
    <r>
      <rPr>
        <b/>
        <sz val="11"/>
        <color rgb="FF000000"/>
        <rFont val="Arial"/>
        <family val="2"/>
      </rPr>
      <t>aria-hidden="true"</t>
    </r>
    <r>
      <rPr>
        <sz val="11"/>
        <color rgb="FF000000"/>
        <rFont val="Arial"/>
        <family val="2"/>
      </rPr>
      <t xml:space="preserve">&gt;&lt;/i&gt;
      </t>
    </r>
    <r>
      <rPr>
        <b/>
        <sz val="11"/>
        <color rgb="FF000000"/>
        <rFont val="Arial"/>
        <family val="2"/>
      </rPr>
      <t>&lt;/button&gt;</t>
    </r>
    <r>
      <rPr>
        <sz val="11"/>
        <color rgb="FF000000"/>
        <rFont val="Arial"/>
        <family val="2"/>
      </rPr>
      <t xml:space="preserve">
   &lt;/li&gt;
   &lt;li&gt;
      &lt;</t>
    </r>
    <r>
      <rPr>
        <b/>
        <sz val="11"/>
        <color rgb="FF000000"/>
        <rFont val="Arial"/>
        <family val="2"/>
      </rPr>
      <t>button</t>
    </r>
    <r>
      <rPr>
        <sz val="11"/>
        <color rgb="FF000000"/>
        <rFont val="Arial"/>
        <family val="2"/>
      </rPr>
      <t xml:space="preserve"> class="replierTout" </t>
    </r>
    <r>
      <rPr>
        <b/>
        <sz val="11"/>
        <color rgb="FF000000"/>
        <rFont val="Arial"/>
        <family val="2"/>
      </rPr>
      <t>aria-pressed="false"</t>
    </r>
    <r>
      <rPr>
        <sz val="11"/>
        <color rgb="FF000000"/>
        <rFont val="Arial"/>
        <family val="2"/>
      </rPr>
      <t xml:space="preserve">&gt;
         Replier &lt;i class="bgNiv4Moins"  </t>
    </r>
    <r>
      <rPr>
        <b/>
        <sz val="11"/>
        <color rgb="FF000000"/>
        <rFont val="Arial"/>
        <family val="2"/>
      </rPr>
      <t>aria-hidden="true"</t>
    </r>
    <r>
      <rPr>
        <sz val="11"/>
        <color rgb="FF000000"/>
        <rFont val="Arial"/>
        <family val="2"/>
      </rPr>
      <t xml:space="preserve">&gt;&lt;/i&gt;
      </t>
    </r>
    <r>
      <rPr>
        <b/>
        <sz val="11"/>
        <color rgb="FF000000"/>
        <rFont val="Arial"/>
        <family val="2"/>
      </rPr>
      <t>&lt;/button&gt;</t>
    </r>
    <r>
      <rPr>
        <sz val="11"/>
        <color rgb="FF000000"/>
        <rFont val="Arial"/>
        <family val="2"/>
      </rPr>
      <t xml:space="preserve">
   &lt;/li&gt;
&lt;/ul&gt;
- - - - - - - - - -
</t>
    </r>
    <r>
      <rPr>
        <b/>
        <sz val="11"/>
        <color rgb="FF7030A0"/>
        <rFont val="Arial"/>
        <family val="2"/>
      </rPr>
      <t>[Suite des demandes de correction relative à ce critère dans le critère 7.2 ci-dessous]</t>
    </r>
  </si>
  <si>
    <r>
      <rPr>
        <sz val="11"/>
        <color theme="5" tint="-0.249977111117893"/>
        <rFont val="Arial"/>
        <family val="2"/>
      </rPr>
      <t xml:space="preserve">[Remarque similaire au site principal] </t>
    </r>
    <r>
      <rPr>
        <sz val="11"/>
        <color rgb="FF000000"/>
        <rFont val="Arial"/>
        <family val="2"/>
      </rPr>
      <t>Nous vous recommandons de supprimer du code source la balise &lt;section class="originePlierDeplier"&gt;.
Ou, si besoin de la remplacer par une balise &lt;div&gt;.</t>
    </r>
  </si>
  <si>
    <r>
      <rPr>
        <sz val="11"/>
        <color theme="5" tint="-0.249977111117893"/>
        <rFont val="Arial"/>
        <family val="2"/>
      </rPr>
      <t xml:space="preserve">[Remarque similaire au site principal] </t>
    </r>
    <r>
      <rPr>
        <sz val="11"/>
        <color rgb="FF000000"/>
        <rFont val="Arial"/>
        <family val="2"/>
      </rPr>
      <t>La prise de focus des boutons plier/déplier de second niveau (dans les &lt;h3 class="panel-title"&gt;) n'est pas visible.
Ce point est à corriger.</t>
    </r>
  </si>
  <si>
    <t>Le lecteur vidéo Youtube</t>
  </si>
  <si>
    <r>
      <rPr>
        <i/>
        <strike/>
        <sz val="11"/>
        <color theme="9" tint="-0.249977111117893"/>
        <rFont val="Arial"/>
        <family val="2"/>
      </rPr>
      <t xml:space="preserve">[Nouvelle remarque] </t>
    </r>
    <r>
      <rPr>
        <strike/>
        <sz val="11"/>
        <color rgb="FF000000"/>
        <rFont val="Arial"/>
        <family val="2"/>
      </rPr>
      <t>Pour l'image "L'actu de l'eau en Loire-Bretagne" présente en colonne de droite, l'alternative a bien été changée à la suite du précédent audit, toutefois, la présence d'un guillemet (") dans l'alternative engendre des erreurs techniques. Supprimer les caractères " du texte de l'alternative.</t>
    </r>
    <r>
      <rPr>
        <sz val="11"/>
        <color rgb="FF000000"/>
        <rFont val="Arial"/>
        <family val="2"/>
      </rPr>
      <t xml:space="preserve">
- - - - - - - - - -
</t>
    </r>
    <r>
      <rPr>
        <strike/>
        <sz val="11"/>
        <color rgb="FF000000"/>
        <rFont val="Arial"/>
        <family val="2"/>
      </rPr>
      <t>Pour l'image "Sauvez des vies restez prudents" présente en colonne de droite, remplacer dans sa balise &lt;img src=".../RestezPrudents.jpg" /&gt; alt="Sauvez des vies Restez chez vous" par alt="Sauvez des vies restez prudents".</t>
    </r>
  </si>
  <si>
    <t>Liste des pages évaluées du site Sdage et Sage en Loire-Bretagne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</si>
</sst>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40C];[Red]&quot;-&quot;#,##0.00&quot; &quot;[$€-40C]"/>
  </numFmts>
  <fonts count="53">
    <font>
      <sz val="12"/>
      <color rgb="FF000000"/>
      <name val="Liberation Sans1"/>
    </font>
    <font>
      <b/>
      <sz val="12"/>
      <color rgb="FFFFFFFF"/>
      <name val="Liberation Sans1"/>
    </font>
    <font>
      <b/>
      <sz val="12"/>
      <color rgb="FF000000"/>
      <name val="Liberation Sans1"/>
    </font>
    <font>
      <b/>
      <sz val="12"/>
      <color rgb="FF808080"/>
      <name val="Liberation Sans1"/>
    </font>
    <font>
      <b/>
      <sz val="8"/>
      <color rgb="FFFFFFFF"/>
      <name val="Liberation Sans1"/>
    </font>
    <font>
      <sz val="8"/>
      <color rgb="FF000000"/>
      <name val="Liberation Sans1"/>
    </font>
    <font>
      <b/>
      <sz val="8"/>
      <color rgb="FF000000"/>
      <name val="Liberation Sans1"/>
    </font>
    <font>
      <u/>
      <sz val="10"/>
      <color rgb="FF0000D4"/>
      <name val="Arial"/>
      <family val="2"/>
    </font>
    <font>
      <b/>
      <i/>
      <sz val="16"/>
      <color rgb="FF000000"/>
      <name val="Liberation Sans1"/>
    </font>
    <font>
      <b/>
      <sz val="8"/>
      <color rgb="FF808080"/>
      <name val="Liberation Sans1"/>
    </font>
    <font>
      <b/>
      <i/>
      <u/>
      <sz val="12"/>
      <color rgb="FF000000"/>
      <name val="Liberation Sans1"/>
    </font>
    <font>
      <b/>
      <sz val="11"/>
      <color rgb="FFFFFFFF"/>
      <name val="Liberation Sans1"/>
    </font>
    <font>
      <sz val="10"/>
      <color rgb="FF000000"/>
      <name val="Arial"/>
      <family val="2"/>
    </font>
    <font>
      <b/>
      <sz val="11"/>
      <color rgb="FFFFFFFF"/>
      <name val="Arial"/>
      <family val="2"/>
    </font>
    <font>
      <sz val="11"/>
      <color rgb="FF000000"/>
      <name val="Arial"/>
      <family val="2"/>
    </font>
    <font>
      <b/>
      <sz val="11"/>
      <color rgb="FF000000"/>
      <name val="Arial"/>
      <family val="2"/>
    </font>
    <font>
      <sz val="8"/>
      <color rgb="FF000000"/>
      <name val="Arial"/>
      <family val="2"/>
    </font>
    <font>
      <b/>
      <sz val="8"/>
      <color rgb="FF000000"/>
      <name val="Arial"/>
      <family val="2"/>
    </font>
    <font>
      <b/>
      <vertAlign val="superscript"/>
      <sz val="11"/>
      <color rgb="FF000000"/>
      <name val="Arial"/>
      <family val="2"/>
    </font>
    <font>
      <sz val="11"/>
      <color rgb="FF800000"/>
      <name val="Arial"/>
      <family val="2"/>
    </font>
    <font>
      <b/>
      <sz val="11"/>
      <color rgb="FFFF0000"/>
      <name val="Arial"/>
      <family val="2"/>
    </font>
    <font>
      <sz val="11"/>
      <color rgb="FFFFFFFF"/>
      <name val="Arial"/>
      <family val="2"/>
    </font>
    <font>
      <sz val="11"/>
      <color theme="1"/>
      <name val="Arial"/>
      <family val="2"/>
    </font>
    <font>
      <sz val="12"/>
      <color rgb="FF000000"/>
      <name val="Liberation Sans1"/>
    </font>
    <font>
      <b/>
      <sz val="11"/>
      <color rgb="FF08828A"/>
      <name val="Arial"/>
      <family val="2"/>
    </font>
    <font>
      <b/>
      <sz val="11"/>
      <color rgb="FFDD1A3E"/>
      <name val="Arial"/>
      <family val="2"/>
    </font>
    <font>
      <b/>
      <sz val="11"/>
      <color rgb="FF7F807F"/>
      <name val="Arial"/>
      <family val="2"/>
    </font>
    <font>
      <sz val="11"/>
      <color rgb="FF7F807F"/>
      <name val="Arial"/>
      <family val="2"/>
    </font>
    <font>
      <sz val="12"/>
      <color rgb="FFFFFFFF"/>
      <name val="Arial"/>
      <family val="2"/>
    </font>
    <font>
      <b/>
      <sz val="14"/>
      <color rgb="FF000000"/>
      <name val="Arial"/>
      <family val="2"/>
    </font>
    <font>
      <b/>
      <sz val="14"/>
      <color rgb="FFFFFFFF"/>
      <name val="Arial"/>
      <family val="2"/>
    </font>
    <font>
      <sz val="8"/>
      <name val="Liberation Sans1"/>
    </font>
    <font>
      <sz val="12"/>
      <color rgb="FF000000"/>
      <name val="Arial"/>
      <family val="2"/>
    </font>
    <font>
      <b/>
      <sz val="12"/>
      <color theme="0"/>
      <name val="Arial"/>
      <family val="2"/>
    </font>
    <font>
      <b/>
      <sz val="12"/>
      <color rgb="FF000000"/>
      <name val="Arial"/>
      <family val="2"/>
    </font>
    <font>
      <u/>
      <sz val="12"/>
      <color theme="10"/>
      <name val="Liberation Sans1"/>
    </font>
    <font>
      <b/>
      <sz val="11"/>
      <name val="Arial"/>
      <family val="2"/>
    </font>
    <font>
      <i/>
      <sz val="11"/>
      <color rgb="FF000000"/>
      <name val="Arial"/>
      <family val="2"/>
    </font>
    <font>
      <u/>
      <sz val="11"/>
      <color rgb="FF000000"/>
      <name val="Arial"/>
      <family val="2"/>
    </font>
    <font>
      <i/>
      <sz val="11"/>
      <color theme="1" tint="0.34998626667073579"/>
      <name val="Arial"/>
      <family val="2"/>
    </font>
    <font>
      <sz val="11"/>
      <name val="Arial"/>
      <family val="2"/>
    </font>
    <font>
      <u/>
      <sz val="11"/>
      <name val="Arial"/>
      <family val="2"/>
    </font>
    <font>
      <b/>
      <sz val="11"/>
      <color rgb="FF7030A0"/>
      <name val="Arial"/>
      <family val="2"/>
    </font>
    <font>
      <b/>
      <i/>
      <sz val="11"/>
      <color rgb="FF7030A0"/>
      <name val="Arial"/>
      <family val="2"/>
    </font>
    <font>
      <u/>
      <sz val="12"/>
      <color theme="10"/>
      <name val="Arial"/>
      <family val="2"/>
    </font>
    <font>
      <sz val="11"/>
      <color theme="5" tint="-0.249977111117893"/>
      <name val="Arial"/>
      <family val="2"/>
    </font>
    <font>
      <strike/>
      <sz val="11"/>
      <color rgb="FF000000"/>
      <name val="Arial"/>
      <family val="2"/>
    </font>
    <font>
      <b/>
      <strike/>
      <sz val="11"/>
      <color rgb="FF000000"/>
      <name val="Arial"/>
      <family val="2"/>
    </font>
    <font>
      <strike/>
      <sz val="11"/>
      <color theme="5" tint="-0.249977111117893"/>
      <name val="Arial"/>
      <family val="2"/>
    </font>
    <font>
      <b/>
      <sz val="11"/>
      <color theme="5" tint="-0.249977111117893"/>
      <name val="Arial"/>
      <family val="2"/>
    </font>
    <font>
      <sz val="11"/>
      <color theme="9" tint="-0.249977111117893"/>
      <name val="Arial"/>
      <family val="2"/>
    </font>
    <font>
      <i/>
      <sz val="11"/>
      <color theme="5" tint="-0.249977111117893"/>
      <name val="Arial"/>
      <family val="2"/>
    </font>
    <font>
      <i/>
      <strike/>
      <sz val="11"/>
      <color theme="9" tint="-0.249977111117893"/>
      <name val="Arial"/>
      <family val="2"/>
    </font>
  </fonts>
  <fills count="20">
    <fill>
      <patternFill patternType="none"/>
    </fill>
    <fill>
      <patternFill patternType="gray125"/>
    </fill>
    <fill>
      <patternFill patternType="solid">
        <fgColor rgb="FF07838B"/>
        <bgColor rgb="FF07838B"/>
      </patternFill>
    </fill>
    <fill>
      <patternFill patternType="solid">
        <fgColor rgb="FFFFFFCC"/>
        <bgColor rgb="FFFFFFCC"/>
      </patternFill>
    </fill>
    <fill>
      <patternFill patternType="solid">
        <fgColor rgb="FFFFFFFF"/>
        <bgColor rgb="FFFFFFFF"/>
      </patternFill>
    </fill>
    <fill>
      <patternFill patternType="solid">
        <fgColor rgb="FFDE1B3E"/>
        <bgColor rgb="FFDE1B3E"/>
      </patternFill>
    </fill>
    <fill>
      <patternFill patternType="solid">
        <fgColor rgb="FF000000"/>
        <bgColor rgb="FF000000"/>
      </patternFill>
    </fill>
    <fill>
      <patternFill patternType="solid">
        <fgColor rgb="FFEEEEEE"/>
        <bgColor rgb="FFEEEEEE"/>
      </patternFill>
    </fill>
    <fill>
      <patternFill patternType="solid">
        <fgColor rgb="FF2D77D0"/>
        <bgColor rgb="FF2D77D0"/>
      </patternFill>
    </fill>
    <fill>
      <patternFill patternType="solid">
        <fgColor rgb="FFC81A71"/>
        <bgColor rgb="FFC81A71"/>
      </patternFill>
    </fill>
    <fill>
      <patternFill patternType="solid">
        <fgColor rgb="FF933C53"/>
        <bgColor rgb="FF933C53"/>
      </patternFill>
    </fill>
    <fill>
      <patternFill patternType="solid">
        <fgColor theme="0" tint="-0.14999847407452621"/>
        <bgColor indexed="64"/>
      </patternFill>
    </fill>
    <fill>
      <patternFill patternType="solid">
        <fgColor rgb="FF0B43F8"/>
        <bgColor rgb="FF447D9F"/>
      </patternFill>
    </fill>
    <fill>
      <patternFill patternType="solid">
        <fgColor rgb="FFFED000"/>
        <bgColor rgb="FFE6C35C"/>
      </patternFill>
    </fill>
    <fill>
      <patternFill patternType="solid">
        <fgColor rgb="FFFED000"/>
        <bgColor rgb="FFC81A71"/>
      </patternFill>
    </fill>
    <fill>
      <patternFill patternType="solid">
        <fgColor rgb="FFFED000"/>
        <bgColor indexed="64"/>
      </patternFill>
    </fill>
    <fill>
      <patternFill patternType="solid">
        <fgColor theme="0"/>
        <bgColor rgb="FFEEEEEE"/>
      </patternFill>
    </fill>
    <fill>
      <patternFill patternType="solid">
        <fgColor rgb="FFECECEC"/>
        <bgColor indexed="64"/>
      </patternFill>
    </fill>
    <fill>
      <patternFill patternType="solid">
        <fgColor theme="0"/>
        <bgColor indexed="64"/>
      </patternFill>
    </fill>
    <fill>
      <patternFill patternType="solid">
        <fgColor rgb="FF0B43F8"/>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s>
  <cellStyleXfs count="24">
    <xf numFmtId="0" fontId="0" fillId="0" borderId="0"/>
    <xf numFmtId="49" fontId="1" fillId="2" borderId="0"/>
    <xf numFmtId="0" fontId="2" fillId="3" borderId="0"/>
    <xf numFmtId="0" fontId="2" fillId="0" borderId="0"/>
    <xf numFmtId="49" fontId="3" fillId="4" borderId="0"/>
    <xf numFmtId="49" fontId="1" fillId="5" borderId="0"/>
    <xf numFmtId="49" fontId="1" fillId="6" borderId="0"/>
    <xf numFmtId="49" fontId="4" fillId="2" borderId="0">
      <alignment horizontal="center" vertical="center"/>
    </xf>
    <xf numFmtId="0" fontId="5" fillId="7" borderId="0"/>
    <xf numFmtId="0" fontId="6" fillId="3" borderId="0">
      <alignment horizontal="center" vertical="center"/>
    </xf>
    <xf numFmtId="0" fontId="6" fillId="0" borderId="0">
      <alignment horizontal="center" vertical="center"/>
    </xf>
    <xf numFmtId="0" fontId="4" fillId="8" borderId="0"/>
    <xf numFmtId="0" fontId="7" fillId="0" borderId="0"/>
    <xf numFmtId="0" fontId="8" fillId="0" borderId="0">
      <alignment horizontal="center"/>
    </xf>
    <xf numFmtId="0" fontId="8" fillId="0" borderId="0">
      <alignment horizontal="center" textRotation="90"/>
    </xf>
    <xf numFmtId="49" fontId="9" fillId="4" borderId="0">
      <alignment horizontal="center" vertical="center"/>
    </xf>
    <xf numFmtId="49" fontId="4" fillId="5" borderId="0">
      <alignment horizontal="center" vertical="center"/>
    </xf>
    <xf numFmtId="49" fontId="4" fillId="6" borderId="0">
      <alignment horizontal="center" vertical="center"/>
    </xf>
    <xf numFmtId="0" fontId="10" fillId="0" borderId="0"/>
    <xf numFmtId="164" fontId="10" fillId="0" borderId="0"/>
    <xf numFmtId="0" fontId="11" fillId="9" borderId="0">
      <alignment horizontal="center" vertical="center"/>
    </xf>
    <xf numFmtId="0" fontId="2" fillId="10" borderId="0"/>
    <xf numFmtId="9" fontId="23" fillId="0" borderId="0" applyFont="0" applyFill="0" applyBorder="0" applyAlignment="0" applyProtection="0"/>
    <xf numFmtId="0" fontId="35" fillId="0" borderId="0" applyNumberFormat="0" applyFill="0" applyBorder="0" applyAlignment="0" applyProtection="0"/>
  </cellStyleXfs>
  <cellXfs count="138">
    <xf numFmtId="0" fontId="0" fillId="0" borderId="0" xfId="0"/>
    <xf numFmtId="0" fontId="14" fillId="0" borderId="0" xfId="0" applyFont="1"/>
    <xf numFmtId="0" fontId="14"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0" xfId="0" applyFont="1" applyAlignment="1">
      <alignment horizontal="right" vertical="center" wrapText="1"/>
    </xf>
    <xf numFmtId="0" fontId="14" fillId="0" borderId="0" xfId="0" applyFont="1" applyAlignment="1">
      <alignment vertical="center"/>
    </xf>
    <xf numFmtId="0" fontId="14" fillId="0" borderId="0" xfId="0" applyFont="1" applyFill="1"/>
    <xf numFmtId="0" fontId="14" fillId="0" borderId="1" xfId="0" applyFont="1" applyFill="1" applyBorder="1" applyAlignment="1">
      <alignment horizontal="left" vertical="center" wrapText="1"/>
    </xf>
    <xf numFmtId="0" fontId="16" fillId="0" borderId="0" xfId="0" applyFont="1"/>
    <xf numFmtId="0" fontId="16" fillId="0" borderId="0" xfId="0" applyFont="1" applyFill="1"/>
    <xf numFmtId="0" fontId="16" fillId="0" borderId="0" xfId="0" applyFont="1" applyAlignment="1">
      <alignment horizontal="center"/>
    </xf>
    <xf numFmtId="0" fontId="14" fillId="0" borderId="0" xfId="0" applyFont="1" applyAlignment="1">
      <alignment horizontal="left" vertical="center" wrapText="1"/>
    </xf>
    <xf numFmtId="0" fontId="14" fillId="0" borderId="1" xfId="0" applyFont="1" applyBorder="1" applyAlignment="1">
      <alignment horizontal="center" vertical="center" wrapText="1"/>
    </xf>
    <xf numFmtId="0" fontId="14" fillId="0" borderId="0" xfId="0" applyFont="1" applyAlignment="1"/>
    <xf numFmtId="0" fontId="14" fillId="0" borderId="0" xfId="0" applyFont="1" applyFill="1" applyAlignment="1">
      <alignment horizontal="lef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xf>
    <xf numFmtId="0" fontId="14" fillId="11" borderId="1" xfId="0" applyFont="1" applyFill="1" applyBorder="1" applyAlignment="1">
      <alignment horizontal="center" vertical="center" wrapText="1"/>
    </xf>
    <xf numFmtId="0" fontId="15" fillId="13" borderId="1" xfId="11" applyFont="1" applyFill="1" applyBorder="1" applyAlignment="1">
      <alignment horizontal="center" vertical="center"/>
    </xf>
    <xf numFmtId="0" fontId="13" fillId="12" borderId="0" xfId="20" applyFont="1" applyFill="1" applyAlignment="1">
      <alignment vertical="center"/>
    </xf>
    <xf numFmtId="0" fontId="13" fillId="12" borderId="0" xfId="20" applyFont="1" applyFill="1" applyAlignment="1">
      <alignment horizontal="left" vertical="center"/>
    </xf>
    <xf numFmtId="0" fontId="21" fillId="12" borderId="0" xfId="20" applyFont="1" applyFill="1" applyAlignment="1">
      <alignment vertical="center"/>
    </xf>
    <xf numFmtId="0" fontId="21" fillId="12" borderId="0" xfId="20" applyFont="1" applyFill="1" applyAlignment="1">
      <alignment horizontal="left" vertical="center"/>
    </xf>
    <xf numFmtId="0" fontId="15" fillId="13" borderId="1" xfId="11" applyFont="1" applyFill="1" applyBorder="1" applyAlignment="1">
      <alignment horizontal="center" vertical="center" textRotation="90" wrapText="1"/>
    </xf>
    <xf numFmtId="0" fontId="15" fillId="13" borderId="1" xfId="11" applyFont="1" applyFill="1" applyBorder="1" applyAlignment="1">
      <alignment horizontal="center" vertical="center" wrapText="1"/>
    </xf>
    <xf numFmtId="0" fontId="14" fillId="0" borderId="7" xfId="0" applyFont="1" applyBorder="1" applyAlignment="1">
      <alignment vertical="center"/>
    </xf>
    <xf numFmtId="0" fontId="13" fillId="12" borderId="0" xfId="20" applyFont="1" applyFill="1" applyAlignment="1">
      <alignment horizontal="center" vertical="center"/>
    </xf>
    <xf numFmtId="0" fontId="21" fillId="12" borderId="0" xfId="20" applyFont="1" applyFill="1" applyAlignment="1">
      <alignment horizontal="center" vertical="center"/>
    </xf>
    <xf numFmtId="0" fontId="14" fillId="0" borderId="2" xfId="0" applyFont="1" applyBorder="1" applyAlignment="1">
      <alignment horizontal="center" vertical="center" wrapText="1"/>
    </xf>
    <xf numFmtId="0" fontId="17" fillId="0" borderId="0" xfId="0" applyFont="1"/>
    <xf numFmtId="0" fontId="15" fillId="0" borderId="0" xfId="0" applyFont="1" applyAlignment="1">
      <alignment horizontal="center" vertical="center"/>
    </xf>
    <xf numFmtId="0" fontId="16" fillId="14" borderId="0" xfId="0" applyFont="1" applyFill="1" applyAlignment="1">
      <alignment horizontal="center"/>
    </xf>
    <xf numFmtId="0" fontId="17" fillId="15" borderId="0" xfId="0" applyFont="1" applyFill="1"/>
    <xf numFmtId="0" fontId="16" fillId="14" borderId="0" xfId="0" applyFont="1" applyFill="1" applyBorder="1"/>
    <xf numFmtId="0" fontId="16" fillId="14" borderId="9" xfId="0" applyFont="1" applyFill="1" applyBorder="1"/>
    <xf numFmtId="0" fontId="24" fillId="14" borderId="1" xfId="0" applyFont="1" applyFill="1" applyBorder="1" applyAlignment="1">
      <alignment horizontal="center" vertical="center"/>
    </xf>
    <xf numFmtId="0" fontId="25" fillId="14" borderId="1" xfId="0" applyFont="1" applyFill="1" applyBorder="1" applyAlignment="1">
      <alignment horizontal="center" vertical="center"/>
    </xf>
    <xf numFmtId="0" fontId="24" fillId="16" borderId="1" xfId="0" applyFont="1" applyFill="1" applyBorder="1" applyAlignment="1">
      <alignment horizontal="center" vertical="center"/>
    </xf>
    <xf numFmtId="0" fontId="25" fillId="16" borderId="1" xfId="0" applyFont="1" applyFill="1" applyBorder="1" applyAlignment="1">
      <alignment horizontal="center" vertical="center"/>
    </xf>
    <xf numFmtId="0" fontId="14" fillId="17" borderId="1" xfId="0" applyFont="1" applyFill="1" applyBorder="1" applyAlignment="1">
      <alignment horizontal="left" vertical="center" wrapText="1"/>
    </xf>
    <xf numFmtId="0" fontId="14"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15" fillId="18" borderId="1" xfId="0" applyFont="1" applyFill="1" applyBorder="1" applyAlignment="1">
      <alignment horizontal="center" vertical="center" wrapText="1"/>
    </xf>
    <xf numFmtId="0" fontId="14" fillId="18" borderId="1" xfId="0" applyFont="1" applyFill="1" applyBorder="1" applyAlignment="1">
      <alignment horizontal="left" vertical="center" wrapText="1"/>
    </xf>
    <xf numFmtId="0" fontId="26" fillId="16" borderId="1" xfId="0" applyFont="1" applyFill="1" applyBorder="1" applyAlignment="1">
      <alignment horizontal="center" vertical="center"/>
    </xf>
    <xf numFmtId="0" fontId="26" fillId="14" borderId="1" xfId="0" applyFont="1" applyFill="1" applyBorder="1" applyAlignment="1">
      <alignment horizontal="center" vertical="center"/>
    </xf>
    <xf numFmtId="0" fontId="15" fillId="18" borderId="10" xfId="0" applyFont="1" applyFill="1" applyBorder="1" applyAlignment="1">
      <alignment horizontal="center" vertical="center" wrapText="1"/>
    </xf>
    <xf numFmtId="0" fontId="16" fillId="14" borderId="16" xfId="0" applyFont="1" applyFill="1" applyBorder="1" applyAlignment="1">
      <alignment horizontal="center"/>
    </xf>
    <xf numFmtId="0" fontId="17" fillId="15" borderId="16" xfId="0" applyFont="1" applyFill="1" applyBorder="1"/>
    <xf numFmtId="0" fontId="24" fillId="14" borderId="17" xfId="0" applyFont="1" applyFill="1" applyBorder="1" applyAlignment="1">
      <alignment horizontal="center" vertical="center"/>
    </xf>
    <xf numFmtId="0" fontId="25" fillId="14" borderId="17" xfId="0" applyFont="1" applyFill="1" applyBorder="1" applyAlignment="1">
      <alignment horizontal="center" vertical="center"/>
    </xf>
    <xf numFmtId="0" fontId="26" fillId="14" borderId="17" xfId="0" applyFont="1" applyFill="1" applyBorder="1" applyAlignment="1">
      <alignment horizontal="center" vertical="center"/>
    </xf>
    <xf numFmtId="0" fontId="16" fillId="0" borderId="18" xfId="0" applyFont="1" applyBorder="1"/>
    <xf numFmtId="0" fontId="16" fillId="0" borderId="18" xfId="0" applyFont="1" applyFill="1" applyBorder="1"/>
    <xf numFmtId="0" fontId="15" fillId="0" borderId="0" xfId="0" applyFont="1" applyFill="1"/>
    <xf numFmtId="0" fontId="15" fillId="18" borderId="6" xfId="0" applyFont="1" applyFill="1" applyBorder="1" applyAlignment="1">
      <alignment horizontal="center" vertical="center" wrapText="1"/>
    </xf>
    <xf numFmtId="0" fontId="14" fillId="18" borderId="6" xfId="0" applyFont="1" applyFill="1" applyBorder="1" applyAlignment="1">
      <alignment horizontal="left" vertical="center" wrapText="1"/>
    </xf>
    <xf numFmtId="0" fontId="24" fillId="16" borderId="6" xfId="0" applyFont="1" applyFill="1" applyBorder="1" applyAlignment="1">
      <alignment horizontal="center" vertical="center"/>
    </xf>
    <xf numFmtId="0" fontId="25" fillId="16" borderId="6" xfId="0" applyFont="1" applyFill="1" applyBorder="1" applyAlignment="1">
      <alignment horizontal="center" vertical="center"/>
    </xf>
    <xf numFmtId="0" fontId="26" fillId="16" borderId="6" xfId="0" applyFont="1" applyFill="1" applyBorder="1" applyAlignment="1">
      <alignment horizontal="center" vertical="center"/>
    </xf>
    <xf numFmtId="0" fontId="14" fillId="13" borderId="14" xfId="11" applyFont="1" applyFill="1" applyBorder="1" applyAlignment="1">
      <alignment horizontal="center" vertical="center" textRotation="90" wrapText="1"/>
    </xf>
    <xf numFmtId="0" fontId="14" fillId="13" borderId="13" xfId="11" applyFont="1" applyFill="1" applyBorder="1" applyAlignment="1">
      <alignment horizontal="center" vertical="center" textRotation="90" wrapText="1"/>
    </xf>
    <xf numFmtId="0" fontId="24" fillId="15" borderId="12" xfId="0" applyFont="1" applyFill="1" applyBorder="1" applyAlignment="1">
      <alignment horizontal="center"/>
    </xf>
    <xf numFmtId="0" fontId="25" fillId="15" borderId="12" xfId="0" applyFont="1" applyFill="1" applyBorder="1" applyAlignment="1">
      <alignment horizontal="center"/>
    </xf>
    <xf numFmtId="0" fontId="27" fillId="15" borderId="12" xfId="0" applyFont="1" applyFill="1" applyBorder="1" applyAlignment="1">
      <alignment horizontal="center"/>
    </xf>
    <xf numFmtId="0" fontId="24" fillId="0" borderId="0" xfId="0" applyFont="1" applyFill="1"/>
    <xf numFmtId="0" fontId="25" fillId="0" borderId="0" xfId="0" applyFont="1" applyFill="1"/>
    <xf numFmtId="0" fontId="26" fillId="0" borderId="0" xfId="0" applyFont="1" applyFill="1"/>
    <xf numFmtId="0" fontId="14" fillId="18" borderId="1" xfId="0" applyFont="1" applyFill="1" applyBorder="1" applyAlignment="1">
      <alignment horizontal="center" vertical="center" wrapText="1"/>
    </xf>
    <xf numFmtId="9" fontId="15" fillId="15" borderId="19" xfId="22" applyFont="1" applyFill="1" applyBorder="1" applyAlignment="1">
      <alignment horizontal="center"/>
    </xf>
    <xf numFmtId="0" fontId="14" fillId="0" borderId="2" xfId="0" applyFont="1" applyBorder="1" applyAlignment="1">
      <alignment wrapText="1"/>
    </xf>
    <xf numFmtId="0" fontId="32" fillId="0" borderId="2" xfId="0" applyFont="1" applyBorder="1" applyAlignment="1">
      <alignment horizontal="left" vertical="center"/>
    </xf>
    <xf numFmtId="0" fontId="32" fillId="0" borderId="0" xfId="0" applyFont="1" applyAlignment="1">
      <alignment horizontal="left" vertical="center"/>
    </xf>
    <xf numFmtId="0" fontId="32" fillId="15" borderId="22" xfId="0" applyFont="1" applyFill="1" applyBorder="1" applyAlignment="1">
      <alignment horizontal="center" vertical="center"/>
    </xf>
    <xf numFmtId="0" fontId="32" fillId="15" borderId="23" xfId="0" applyFont="1" applyFill="1" applyBorder="1" applyAlignment="1">
      <alignment horizontal="center" vertical="center"/>
    </xf>
    <xf numFmtId="0" fontId="15" fillId="18" borderId="20" xfId="0" applyFont="1" applyFill="1" applyBorder="1" applyAlignment="1"/>
    <xf numFmtId="0" fontId="15" fillId="18" borderId="25" xfId="0" applyFont="1" applyFill="1" applyBorder="1" applyAlignment="1"/>
    <xf numFmtId="0" fontId="15" fillId="18" borderId="21" xfId="0" applyFont="1" applyFill="1" applyBorder="1" applyAlignment="1"/>
    <xf numFmtId="0" fontId="32" fillId="0" borderId="2" xfId="0" applyFont="1" applyBorder="1" applyAlignment="1">
      <alignment horizontal="left" vertical="center" wrapText="1"/>
    </xf>
    <xf numFmtId="0" fontId="20" fillId="0" borderId="1" xfId="0" applyFont="1" applyFill="1" applyBorder="1" applyAlignment="1">
      <alignment horizontal="left" vertical="center" wrapText="1"/>
    </xf>
    <xf numFmtId="0" fontId="39" fillId="0" borderId="1" xfId="0" applyFont="1" applyBorder="1" applyAlignment="1">
      <alignment horizontal="left" vertical="center" wrapText="1"/>
    </xf>
    <xf numFmtId="0" fontId="40" fillId="17" borderId="1" xfId="0" applyFont="1" applyFill="1" applyBorder="1" applyAlignment="1">
      <alignment horizontal="left" vertical="center" wrapText="1"/>
    </xf>
    <xf numFmtId="0" fontId="32" fillId="0" borderId="2" xfId="0" applyFont="1" applyBorder="1" applyAlignment="1">
      <alignment horizontal="left" vertical="top" wrapText="1"/>
    </xf>
    <xf numFmtId="0" fontId="40" fillId="0" borderId="1" xfId="0" applyFont="1" applyBorder="1" applyAlignment="1">
      <alignment horizontal="left"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horizontal="left" vertical="top" wrapText="1"/>
    </xf>
    <xf numFmtId="0" fontId="14" fillId="0" borderId="18" xfId="0" applyFont="1" applyBorder="1"/>
    <xf numFmtId="0" fontId="15" fillId="13" borderId="3" xfId="11" applyFont="1" applyFill="1" applyBorder="1" applyAlignment="1">
      <alignment horizontal="center" vertical="center"/>
    </xf>
    <xf numFmtId="0" fontId="15" fillId="13" borderId="2" xfId="11" applyFont="1" applyFill="1" applyBorder="1" applyAlignment="1">
      <alignment horizontal="center" vertical="center"/>
    </xf>
    <xf numFmtId="0" fontId="44" fillId="0" borderId="26" xfId="23" applyFont="1" applyBorder="1" applyAlignment="1">
      <alignment horizontal="left" vertical="center" wrapText="1"/>
    </xf>
    <xf numFmtId="0" fontId="14" fillId="0" borderId="3" xfId="12" applyFont="1" applyBorder="1" applyAlignment="1">
      <alignment horizontal="center" vertical="center" wrapText="1"/>
    </xf>
    <xf numFmtId="0" fontId="14" fillId="0" borderId="2" xfId="12" applyFont="1" applyBorder="1" applyAlignment="1">
      <alignment horizontal="center" vertical="center" wrapText="1"/>
    </xf>
    <xf numFmtId="0" fontId="14" fillId="0" borderId="28" xfId="12" applyFont="1" applyBorder="1" applyAlignment="1">
      <alignment horizontal="center" vertical="center" wrapText="1"/>
    </xf>
    <xf numFmtId="0" fontId="46" fillId="17" borderId="1" xfId="0" applyFont="1" applyFill="1" applyBorder="1" applyAlignment="1">
      <alignment horizontal="left" vertical="center" wrapText="1"/>
    </xf>
    <xf numFmtId="0" fontId="49" fillId="17" borderId="1" xfId="0" applyFont="1" applyFill="1" applyBorder="1" applyAlignment="1">
      <alignment horizontal="left" vertical="center" wrapText="1"/>
    </xf>
    <xf numFmtId="0" fontId="14" fillId="0" borderId="11" xfId="0" applyFont="1" applyBorder="1" applyAlignment="1">
      <alignment vertical="top" wrapText="1"/>
    </xf>
    <xf numFmtId="0" fontId="32" fillId="0" borderId="12" xfId="0" applyFont="1" applyBorder="1" applyAlignment="1">
      <alignment vertical="top" wrapText="1"/>
    </xf>
    <xf numFmtId="0" fontId="32" fillId="0" borderId="27" xfId="0" applyFont="1" applyBorder="1" applyAlignment="1">
      <alignment vertical="top" wrapText="1"/>
    </xf>
    <xf numFmtId="0" fontId="13" fillId="12" borderId="0" xfId="20" applyFont="1" applyFill="1" applyAlignment="1">
      <alignment horizontal="center" vertical="center" wrapText="1"/>
    </xf>
    <xf numFmtId="0" fontId="21" fillId="12" borderId="0" xfId="20" applyFont="1" applyFill="1" applyAlignment="1">
      <alignment horizontal="center" vertical="center" wrapText="1"/>
    </xf>
    <xf numFmtId="0" fontId="15" fillId="13" borderId="4" xfId="11" applyFont="1" applyFill="1" applyBorder="1" applyAlignment="1">
      <alignment horizontal="center" vertical="center"/>
    </xf>
    <xf numFmtId="0" fontId="15" fillId="13" borderId="6" xfId="11" applyFont="1" applyFill="1" applyBorder="1" applyAlignment="1">
      <alignment horizontal="center" vertical="center"/>
    </xf>
    <xf numFmtId="0" fontId="15" fillId="13" borderId="3" xfId="11" applyFont="1" applyFill="1" applyBorder="1" applyAlignment="1">
      <alignment horizontal="center" vertical="center"/>
    </xf>
    <xf numFmtId="0" fontId="15" fillId="13" borderId="8" xfId="11" applyFont="1" applyFill="1" applyBorder="1" applyAlignment="1">
      <alignment horizontal="center" vertical="center"/>
    </xf>
    <xf numFmtId="0" fontId="15" fillId="13" borderId="2" xfId="11" applyFont="1" applyFill="1" applyBorder="1" applyAlignment="1">
      <alignment horizontal="center" vertical="center"/>
    </xf>
    <xf numFmtId="0" fontId="22" fillId="0" borderId="0" xfId="0" applyFont="1" applyAlignment="1">
      <alignment horizontal="right" vertical="center" wrapText="1"/>
    </xf>
    <xf numFmtId="14" fontId="36" fillId="0" borderId="0" xfId="0" applyNumberFormat="1" applyFont="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vertical="center" wrapText="1"/>
    </xf>
    <xf numFmtId="0" fontId="20" fillId="0" borderId="0" xfId="0" applyFont="1" applyAlignment="1">
      <alignment vertical="center" wrapText="1"/>
    </xf>
    <xf numFmtId="0" fontId="15" fillId="0" borderId="0" xfId="0" applyFont="1" applyAlignment="1">
      <alignment vertical="center" wrapText="1"/>
    </xf>
    <xf numFmtId="0" fontId="44" fillId="0" borderId="0" xfId="23" applyFont="1" applyAlignment="1">
      <alignment vertical="center" wrapText="1"/>
    </xf>
    <xf numFmtId="0" fontId="14" fillId="18" borderId="18" xfId="0" applyFont="1" applyFill="1" applyBorder="1" applyAlignment="1">
      <alignment horizontal="left" vertical="top" wrapText="1"/>
    </xf>
    <xf numFmtId="0" fontId="14" fillId="18" borderId="0" xfId="0" applyFont="1" applyFill="1" applyBorder="1" applyAlignment="1">
      <alignment horizontal="left" vertical="top" wrapText="1"/>
    </xf>
    <xf numFmtId="0" fontId="14" fillId="18" borderId="24" xfId="0" applyFont="1" applyFill="1" applyBorder="1" applyAlignment="1">
      <alignment horizontal="left" vertical="top" wrapText="1"/>
    </xf>
    <xf numFmtId="0" fontId="14" fillId="18" borderId="22" xfId="0" applyFont="1" applyFill="1" applyBorder="1" applyAlignment="1">
      <alignment horizontal="left" vertical="top" wrapText="1"/>
    </xf>
    <xf numFmtId="0" fontId="14" fillId="18" borderId="9" xfId="0" applyFont="1" applyFill="1" applyBorder="1" applyAlignment="1">
      <alignment horizontal="left" vertical="top" wrapText="1"/>
    </xf>
    <xf numFmtId="0" fontId="14" fillId="18" borderId="23" xfId="0" applyFont="1" applyFill="1" applyBorder="1" applyAlignment="1">
      <alignment horizontal="left" vertical="top" wrapText="1"/>
    </xf>
    <xf numFmtId="0" fontId="34" fillId="15" borderId="20" xfId="0" applyFont="1" applyFill="1" applyBorder="1" applyAlignment="1">
      <alignment horizontal="center" vertical="center"/>
    </xf>
    <xf numFmtId="0" fontId="34" fillId="15" borderId="21" xfId="0" applyFont="1" applyFill="1" applyBorder="1" applyAlignment="1">
      <alignment horizontal="center" vertical="center"/>
    </xf>
    <xf numFmtId="0" fontId="33" fillId="19" borderId="0" xfId="0" applyFont="1" applyFill="1" applyAlignment="1">
      <alignment horizontal="center" vertical="center"/>
    </xf>
    <xf numFmtId="0" fontId="15" fillId="13" borderId="13" xfId="11" applyFont="1" applyFill="1" applyBorder="1" applyAlignment="1">
      <alignment horizontal="center" vertical="center" textRotation="90" wrapText="1"/>
    </xf>
    <xf numFmtId="0" fontId="15" fillId="13" borderId="5" xfId="11" applyFont="1" applyFill="1" applyBorder="1" applyAlignment="1">
      <alignment horizontal="center" vertical="center" textRotation="90" wrapText="1"/>
    </xf>
    <xf numFmtId="0" fontId="14" fillId="0" borderId="0" xfId="0" applyFont="1" applyAlignment="1">
      <alignment horizontal="center" wrapText="1"/>
    </xf>
    <xf numFmtId="9" fontId="29" fillId="0" borderId="0" xfId="0" applyNumberFormat="1" applyFont="1" applyAlignment="1">
      <alignment horizontal="center" vertical="top" wrapText="1"/>
    </xf>
    <xf numFmtId="0" fontId="29" fillId="0" borderId="0" xfId="0" applyFont="1" applyAlignment="1">
      <alignment horizontal="center" vertical="top" wrapText="1"/>
    </xf>
    <xf numFmtId="0" fontId="15" fillId="13" borderId="2" xfId="11" applyFont="1" applyFill="1" applyBorder="1" applyAlignment="1">
      <alignment horizontal="center" vertical="center" wrapText="1"/>
    </xf>
    <xf numFmtId="0" fontId="15" fillId="13" borderId="2" xfId="11" applyFont="1" applyFill="1" applyBorder="1" applyAlignment="1">
      <alignment horizontal="center" vertical="center" textRotation="90" wrapText="1"/>
    </xf>
    <xf numFmtId="0" fontId="30" fillId="12" borderId="0" xfId="20" applyFont="1" applyFill="1" applyAlignment="1">
      <alignment horizontal="center" vertical="center" wrapText="1"/>
    </xf>
    <xf numFmtId="0" fontId="28" fillId="12" borderId="0" xfId="20" applyFont="1" applyFill="1" applyAlignment="1">
      <alignment horizontal="center" vertical="center" wrapText="1"/>
    </xf>
    <xf numFmtId="0" fontId="15" fillId="13" borderId="11" xfId="11" applyFont="1" applyFill="1" applyBorder="1" applyAlignment="1">
      <alignment horizontal="center" vertical="center" textRotation="90" wrapText="1"/>
    </xf>
    <xf numFmtId="0" fontId="15" fillId="13" borderId="12" xfId="11" applyFont="1" applyFill="1" applyBorder="1" applyAlignment="1">
      <alignment horizontal="center" vertical="center" textRotation="90" wrapText="1"/>
    </xf>
    <xf numFmtId="0" fontId="15" fillId="13" borderId="14" xfId="11" applyFont="1" applyFill="1" applyBorder="1" applyAlignment="1">
      <alignment horizontal="center" vertical="center" textRotation="90" wrapText="1"/>
    </xf>
    <xf numFmtId="0" fontId="15" fillId="13" borderId="15" xfId="11" applyFont="1" applyFill="1" applyBorder="1" applyAlignment="1">
      <alignment horizontal="center" vertical="center" textRotation="90" wrapText="1"/>
    </xf>
    <xf numFmtId="0" fontId="15" fillId="13" borderId="1" xfId="11" applyFont="1" applyFill="1" applyBorder="1" applyAlignment="1">
      <alignment horizontal="center" vertical="center" textRotation="90" wrapText="1"/>
    </xf>
    <xf numFmtId="0" fontId="15" fillId="13" borderId="4" xfId="11" applyFont="1" applyFill="1" applyBorder="1" applyAlignment="1">
      <alignment horizontal="center" vertical="center" textRotation="90" wrapText="1"/>
    </xf>
    <xf numFmtId="0" fontId="15" fillId="13" borderId="6" xfId="11" applyFont="1" applyFill="1" applyBorder="1" applyAlignment="1">
      <alignment horizontal="center" vertical="center" textRotation="90" wrapText="1"/>
    </xf>
  </cellXfs>
  <cellStyles count="24">
    <cellStyle name="cf1" xfId="1"/>
    <cellStyle name="cf2" xfId="2"/>
    <cellStyle name="cf3" xfId="3"/>
    <cellStyle name="cf4" xfId="4"/>
    <cellStyle name="cf5" xfId="5"/>
    <cellStyle name="cf6" xfId="6"/>
    <cellStyle name="Conforme" xfId="7"/>
    <cellStyle name="Critère NA" xfId="8"/>
    <cellStyle name="Dérogation" xfId="9"/>
    <cellStyle name="Dérogation-N" xfId="10"/>
    <cellStyle name="Entête tableau" xfId="11"/>
    <cellStyle name="Excel Built-in Hyperlink" xfId="12"/>
    <cellStyle name="Heading" xfId="13"/>
    <cellStyle name="Heading1" xfId="14"/>
    <cellStyle name="Lien hypertexte" xfId="23" builtinId="8"/>
    <cellStyle name="Non applicable" xfId="15"/>
    <cellStyle name="Non conforme" xfId="16"/>
    <cellStyle name="Non testé" xfId="17"/>
    <cellStyle name="Normal" xfId="0" builtinId="0" customBuiltin="1"/>
    <cellStyle name="Pourcentage" xfId="22" builtinId="5"/>
    <cellStyle name="Result" xfId="18"/>
    <cellStyle name="Result2" xfId="19"/>
    <cellStyle name="Titre tableau" xfId="20"/>
    <cellStyle name="TitreViolet" xfId="21"/>
  </cellStyles>
  <dxfs count="204">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s>
  <tableStyles count="0" defaultTableStyle="TableStyleMedium2" defaultPivotStyle="PivotStyleLight16"/>
  <colors>
    <mruColors>
      <color rgb="FF08828A"/>
      <color rgb="FFECECEC"/>
      <color rgb="FFEDEEED"/>
      <color rgb="FFDD1A3E"/>
      <color rgb="FF7F807F"/>
      <color rgb="FFFED000"/>
      <color rgb="FF0B4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73144</xdr:colOff>
      <xdr:row>1</xdr:row>
      <xdr:rowOff>165100</xdr:rowOff>
    </xdr:from>
    <xdr:to>
      <xdr:col>1</xdr:col>
      <xdr:colOff>168910</xdr:colOff>
      <xdr:row>6</xdr:row>
      <xdr:rowOff>97735</xdr:rowOff>
    </xdr:to>
    <xdr:pic>
      <xdr:nvPicPr>
        <xdr:cNvPr id="4" name="Image 3" descr="Ideance (logo). ">
          <a:extLst>
            <a:ext uri="{FF2B5EF4-FFF2-40B4-BE49-F238E27FC236}">
              <a16:creationId xmlns="" xmlns:a16="http://schemas.microsoft.com/office/drawing/2014/main" id="{439F0787-7469-9C48-ACE6-779951FE28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44" y="457200"/>
          <a:ext cx="815856" cy="867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457199</xdr:colOff>
      <xdr:row>9</xdr:row>
      <xdr:rowOff>170330</xdr:rowOff>
    </xdr:from>
    <xdr:to>
      <xdr:col>19</xdr:col>
      <xdr:colOff>1904999</xdr:colOff>
      <xdr:row>9</xdr:row>
      <xdr:rowOff>532280</xdr:rowOff>
    </xdr:to>
    <xdr:pic>
      <xdr:nvPicPr>
        <xdr:cNvPr id="3" name="Image 2">
          <a:extLst>
            <a:ext uri="{FF2B5EF4-FFF2-40B4-BE49-F238E27FC236}">
              <a16:creationId xmlns="" xmlns:a16="http://schemas.microsoft.com/office/drawing/2014/main" id="{F870BE10-98A8-4AF4-86A8-BD32AFCB06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26752" y="3496236"/>
          <a:ext cx="1447800" cy="361950"/>
        </a:xfrm>
        <a:prstGeom prst="rect">
          <a:avLst/>
        </a:prstGeom>
      </xdr:spPr>
    </xdr:pic>
    <xdr:clientData/>
  </xdr:twoCellAnchor>
  <xdr:twoCellAnchor editAs="oneCell">
    <xdr:from>
      <xdr:col>19</xdr:col>
      <xdr:colOff>179294</xdr:colOff>
      <xdr:row>9</xdr:row>
      <xdr:rowOff>627530</xdr:rowOff>
    </xdr:from>
    <xdr:to>
      <xdr:col>19</xdr:col>
      <xdr:colOff>2219725</xdr:colOff>
      <xdr:row>9</xdr:row>
      <xdr:rowOff>993322</xdr:rowOff>
    </xdr:to>
    <xdr:pic>
      <xdr:nvPicPr>
        <xdr:cNvPr id="4" name="Image 3">
          <a:extLst>
            <a:ext uri="{FF2B5EF4-FFF2-40B4-BE49-F238E27FC236}">
              <a16:creationId xmlns="" xmlns:a16="http://schemas.microsoft.com/office/drawing/2014/main" id="{AE7913C5-FA5D-4424-B076-BFD6D383A4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48847" y="3953436"/>
          <a:ext cx="2034716" cy="365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59765</xdr:colOff>
      <xdr:row>14</xdr:row>
      <xdr:rowOff>493058</xdr:rowOff>
    </xdr:from>
    <xdr:to>
      <xdr:col>6</xdr:col>
      <xdr:colOff>508000</xdr:colOff>
      <xdr:row>16</xdr:row>
      <xdr:rowOff>57897</xdr:rowOff>
    </xdr:to>
    <xdr:pic>
      <xdr:nvPicPr>
        <xdr:cNvPr id="2" name="Image 1">
          <a:extLst>
            <a:ext uri="{FF2B5EF4-FFF2-40B4-BE49-F238E27FC236}">
              <a16:creationId xmlns="" xmlns:a16="http://schemas.microsoft.com/office/drawing/2014/main" id="{484E49B0-DC36-BF4F-9DFF-FE1C0779B5D8}"/>
            </a:ext>
          </a:extLst>
        </xdr:cNvPr>
        <xdr:cNvPicPr>
          <a:picLocks noChangeAspect="1"/>
        </xdr:cNvPicPr>
      </xdr:nvPicPr>
      <xdr:blipFill>
        <a:blip xmlns:r="http://schemas.openxmlformats.org/officeDocument/2006/relationships" r:embed="rId1"/>
        <a:stretch>
          <a:fillRect/>
        </a:stretch>
      </xdr:blipFill>
      <xdr:spPr>
        <a:xfrm>
          <a:off x="10145059" y="14104470"/>
          <a:ext cx="3033059" cy="146236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dage-sage.eau-loire-bretagne.fr/home.html" TargetMode="External"/><Relationship Id="rId1" Type="http://schemas.openxmlformats.org/officeDocument/2006/relationships/hyperlink" Target="https://sdage-sage.eau-loire-bretagne.f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zoomScaleNormal="100" workbookViewId="0">
      <selection activeCell="D10" sqref="D10:D18"/>
    </sheetView>
  </sheetViews>
  <sheetFormatPr baseColWidth="10" defaultColWidth="10.77734375" defaultRowHeight="14.25"/>
  <cols>
    <col min="1" max="1" width="9.44140625" style="1" bestFit="1" customWidth="1"/>
    <col min="2" max="2" width="20.77734375" style="1" customWidth="1"/>
    <col min="3" max="3" width="55.33203125" style="1" customWidth="1"/>
    <col min="4" max="4" width="35" style="1" customWidth="1"/>
    <col min="5" max="1019" width="10.77734375" style="1" customWidth="1"/>
    <col min="1020" max="16384" width="10.77734375" style="1"/>
  </cols>
  <sheetData>
    <row r="1" spans="1:5" ht="23.25" customHeight="1">
      <c r="A1" s="99" t="s">
        <v>246</v>
      </c>
      <c r="B1" s="99"/>
      <c r="C1" s="99"/>
      <c r="D1" s="99"/>
    </row>
    <row r="2" spans="1:5" ht="14.1" customHeight="1">
      <c r="A2" s="99" t="s">
        <v>417</v>
      </c>
      <c r="B2" s="99"/>
      <c r="C2" s="99"/>
      <c r="D2" s="99"/>
    </row>
    <row r="3" spans="1:5" ht="15" customHeight="1">
      <c r="A3" s="4"/>
      <c r="B3" s="106" t="s">
        <v>261</v>
      </c>
      <c r="C3" s="106"/>
      <c r="D3" s="107">
        <v>44515</v>
      </c>
      <c r="E3" s="108"/>
    </row>
    <row r="4" spans="1:5" ht="15">
      <c r="A4" s="4"/>
      <c r="B4" s="106" t="s">
        <v>282</v>
      </c>
      <c r="C4" s="106"/>
      <c r="D4" s="109" t="s">
        <v>320</v>
      </c>
      <c r="E4" s="110"/>
    </row>
    <row r="5" spans="1:5" ht="15" customHeight="1">
      <c r="A5" s="4"/>
      <c r="B5" s="106" t="s">
        <v>262</v>
      </c>
      <c r="C5" s="106"/>
      <c r="D5" s="111" t="s">
        <v>0</v>
      </c>
      <c r="E5" s="111"/>
    </row>
    <row r="6" spans="1:5" ht="15" customHeight="1">
      <c r="A6" s="4"/>
      <c r="B6" s="106" t="s">
        <v>263</v>
      </c>
      <c r="C6" s="106"/>
      <c r="D6" s="112" t="s">
        <v>321</v>
      </c>
      <c r="E6" s="111"/>
    </row>
    <row r="8" spans="1:5" s="5" customFormat="1" ht="19.5" customHeight="1">
      <c r="A8" s="19" t="s">
        <v>1</v>
      </c>
      <c r="B8" s="19" t="s">
        <v>2</v>
      </c>
      <c r="C8" s="88" t="s">
        <v>3</v>
      </c>
      <c r="D8" s="89" t="s">
        <v>4</v>
      </c>
    </row>
    <row r="9" spans="1:5" ht="15">
      <c r="A9" s="2" t="s">
        <v>5</v>
      </c>
      <c r="B9" s="3" t="s">
        <v>6</v>
      </c>
      <c r="C9" s="90" t="s">
        <v>307</v>
      </c>
      <c r="D9" s="71"/>
    </row>
    <row r="10" spans="1:5" ht="30">
      <c r="A10" s="2" t="s">
        <v>7</v>
      </c>
      <c r="B10" s="3" t="s">
        <v>284</v>
      </c>
      <c r="C10" s="90" t="s">
        <v>308</v>
      </c>
      <c r="D10" s="96" t="s">
        <v>291</v>
      </c>
    </row>
    <row r="11" spans="1:5" ht="30">
      <c r="A11" s="2" t="s">
        <v>8</v>
      </c>
      <c r="B11" s="3" t="s">
        <v>285</v>
      </c>
      <c r="C11" s="90" t="s">
        <v>310</v>
      </c>
      <c r="D11" s="97"/>
    </row>
    <row r="12" spans="1:5" ht="165">
      <c r="A12" s="2" t="s">
        <v>9</v>
      </c>
      <c r="B12" s="3" t="s">
        <v>286</v>
      </c>
      <c r="C12" s="90" t="s">
        <v>312</v>
      </c>
      <c r="D12" s="97"/>
    </row>
    <row r="13" spans="1:5" ht="30">
      <c r="A13" s="2" t="s">
        <v>10</v>
      </c>
      <c r="B13" s="3" t="s">
        <v>287</v>
      </c>
      <c r="C13" s="90" t="s">
        <v>311</v>
      </c>
      <c r="D13" s="97"/>
    </row>
    <row r="14" spans="1:5" ht="30">
      <c r="A14" s="2" t="s">
        <v>11</v>
      </c>
      <c r="B14" s="3" t="s">
        <v>13</v>
      </c>
      <c r="C14" s="90" t="s">
        <v>309</v>
      </c>
      <c r="D14" s="97"/>
    </row>
    <row r="15" spans="1:5" ht="30">
      <c r="A15" s="2" t="s">
        <v>12</v>
      </c>
      <c r="B15" s="3" t="s">
        <v>315</v>
      </c>
      <c r="C15" s="90" t="s">
        <v>314</v>
      </c>
      <c r="D15" s="97"/>
    </row>
    <row r="16" spans="1:5" ht="30">
      <c r="A16" s="2" t="s">
        <v>14</v>
      </c>
      <c r="B16" s="3" t="s">
        <v>317</v>
      </c>
      <c r="C16" s="90" t="s">
        <v>316</v>
      </c>
      <c r="D16" s="97"/>
    </row>
    <row r="17" spans="1:6" ht="30">
      <c r="A17" s="2" t="s">
        <v>15</v>
      </c>
      <c r="B17" s="3" t="s">
        <v>318</v>
      </c>
      <c r="C17" s="90" t="s">
        <v>319</v>
      </c>
      <c r="D17" s="97"/>
    </row>
    <row r="18" spans="1:6" ht="30">
      <c r="A18" s="2" t="s">
        <v>16</v>
      </c>
      <c r="B18" s="3" t="s">
        <v>288</v>
      </c>
      <c r="C18" s="90" t="s">
        <v>313</v>
      </c>
      <c r="D18" s="98"/>
    </row>
    <row r="20" spans="1:6" ht="15">
      <c r="A20" s="99" t="s">
        <v>252</v>
      </c>
      <c r="B20" s="99"/>
      <c r="C20" s="99"/>
      <c r="D20" s="99"/>
      <c r="E20" s="99"/>
    </row>
    <row r="21" spans="1:6">
      <c r="A21" s="100" t="s">
        <v>253</v>
      </c>
      <c r="B21" s="100"/>
      <c r="C21" s="100"/>
      <c r="D21" s="100"/>
      <c r="E21" s="100"/>
    </row>
    <row r="23" spans="1:6" ht="15">
      <c r="A23" s="101" t="s">
        <v>256</v>
      </c>
      <c r="B23" s="103" t="s">
        <v>264</v>
      </c>
      <c r="C23" s="104"/>
      <c r="D23" s="105" t="s">
        <v>257</v>
      </c>
      <c r="E23" s="105"/>
    </row>
    <row r="24" spans="1:6" ht="15">
      <c r="A24" s="102"/>
      <c r="B24" s="19" t="s">
        <v>254</v>
      </c>
      <c r="C24" s="88" t="s">
        <v>255</v>
      </c>
      <c r="D24" s="89" t="s">
        <v>254</v>
      </c>
      <c r="E24" s="89" t="s">
        <v>255</v>
      </c>
    </row>
    <row r="25" spans="1:6">
      <c r="A25" s="12">
        <v>1</v>
      </c>
      <c r="B25" s="12" t="s">
        <v>265</v>
      </c>
      <c r="C25" s="91" t="s">
        <v>322</v>
      </c>
      <c r="D25" s="29" t="s">
        <v>258</v>
      </c>
      <c r="E25" s="92" t="s">
        <v>296</v>
      </c>
    </row>
    <row r="26" spans="1:6">
      <c r="A26" s="12">
        <v>2</v>
      </c>
      <c r="B26" s="12" t="s">
        <v>265</v>
      </c>
      <c r="C26" s="91" t="s">
        <v>322</v>
      </c>
      <c r="D26" s="29" t="s">
        <v>259</v>
      </c>
      <c r="E26" s="92">
        <v>2022</v>
      </c>
    </row>
    <row r="27" spans="1:6">
      <c r="A27" s="12">
        <v>3</v>
      </c>
      <c r="B27" s="12" t="s">
        <v>283</v>
      </c>
      <c r="C27" s="91" t="s">
        <v>183</v>
      </c>
      <c r="D27" s="29" t="s">
        <v>260</v>
      </c>
      <c r="E27" s="92" t="s">
        <v>183</v>
      </c>
    </row>
    <row r="28" spans="1:6">
      <c r="A28" s="12">
        <v>4</v>
      </c>
      <c r="B28" s="12" t="s">
        <v>266</v>
      </c>
      <c r="C28" s="91" t="s">
        <v>323</v>
      </c>
      <c r="D28" s="29" t="s">
        <v>260</v>
      </c>
      <c r="E28" s="93" t="s">
        <v>323</v>
      </c>
      <c r="F28" s="87"/>
    </row>
  </sheetData>
  <mergeCells count="16">
    <mergeCell ref="B6:C6"/>
    <mergeCell ref="A1:D1"/>
    <mergeCell ref="A2:D2"/>
    <mergeCell ref="B3:C3"/>
    <mergeCell ref="B4:C4"/>
    <mergeCell ref="B5:C5"/>
    <mergeCell ref="D3:E3"/>
    <mergeCell ref="D4:E4"/>
    <mergeCell ref="D5:E5"/>
    <mergeCell ref="D6:E6"/>
    <mergeCell ref="D10:D18"/>
    <mergeCell ref="A20:E20"/>
    <mergeCell ref="A21:E21"/>
    <mergeCell ref="A23:A24"/>
    <mergeCell ref="B23:C23"/>
    <mergeCell ref="D23:E23"/>
  </mergeCells>
  <phoneticPr fontId="31" type="noConversion"/>
  <hyperlinks>
    <hyperlink ref="D6" r:id="rId1"/>
    <hyperlink ref="C9" r:id="rId2"/>
  </hyperlinks>
  <pageMargins left="0.39370078740157477" right="0.39370078740157477" top="0.78740157480314954" bottom="0.59015748031496063" header="0.39370078740157477" footer="0.39370078740157477"/>
  <pageSetup paperSize="9" scale="74" fitToWidth="0" fitToHeight="0" pageOrder="overThenDown" orientation="portrait" useFirstPageNumber="1" r:id="rId3"/>
  <headerFooter alignWithMargins="0">
    <oddHeader>&amp;LRGAA 3.0 - Relevé pour le site : wwww.site.fr&amp;R&amp;P/&amp;N - &amp;A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activeCell="E17" sqref="E17"/>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3" width="10.77734375" style="1" customWidth="1"/>
    <col min="1024" max="16384" width="10.77734375" style="1"/>
  </cols>
  <sheetData>
    <row r="1" spans="1:1016" s="13" customFormat="1" ht="15">
      <c r="A1" s="20" t="str">
        <f>Échantillon!B16</f>
        <v>Les Sage du bassin Loire-Bretagne</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16" s="13" customFormat="1">
      <c r="A2" s="22" t="str">
        <f>Échantillon!C16</f>
        <v>https://sdage-sage.eau-loire-bretagne.fr/home/les-sage/quest-ce-quun-sage/les-sage-du-bassin.html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16" ht="15">
      <c r="A3" s="24"/>
      <c r="B3" s="25" t="s">
        <v>248</v>
      </c>
      <c r="C3" s="25" t="s">
        <v>250</v>
      </c>
      <c r="D3" s="25" t="s">
        <v>251</v>
      </c>
      <c r="E3" s="25" t="s">
        <v>249</v>
      </c>
      <c r="F3" s="25" t="s">
        <v>4</v>
      </c>
    </row>
    <row r="4" spans="1:1016" ht="99.75">
      <c r="A4" s="136" t="str">
        <f>Synthèse!A9</f>
        <v>Images</v>
      </c>
      <c r="B4" s="12" t="str">
        <f>Synthèse!B9</f>
        <v>1.1</v>
      </c>
      <c r="C4" s="3" t="str">
        <f>Synthèse!C9</f>
        <v>Chaque image porteuse d’information a-t-elle une alternative textuelle ?</v>
      </c>
      <c r="D4" s="12" t="s">
        <v>30</v>
      </c>
      <c r="E4" s="3" t="s">
        <v>391</v>
      </c>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16" ht="42.75">
      <c r="A5" s="123"/>
      <c r="B5" s="12" t="str">
        <f>Synthèse!B10</f>
        <v>1.2</v>
      </c>
      <c r="C5" s="3" t="str">
        <f>Synthèse!C10</f>
        <v>Chaque image de décoration est-elle correctement ignorée par les technologies d’assistance ?</v>
      </c>
      <c r="D5" s="12" t="s">
        <v>29</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16" ht="42.75">
      <c r="A6" s="123"/>
      <c r="B6" s="12" t="str">
        <f>Synthèse!B11</f>
        <v>1.3</v>
      </c>
      <c r="C6" s="3" t="str">
        <f>Synthèse!C11</f>
        <v>Pour chaque image porteuse d'information ayant une alternative textuelle, cette alternative est-elle pertinente (hors cas particuliers) ?</v>
      </c>
      <c r="D6" s="12" t="s">
        <v>29</v>
      </c>
      <c r="E6" s="81"/>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16"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16"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16" ht="28.5">
      <c r="A9" s="123"/>
      <c r="B9" s="12" t="str">
        <f>Synthèse!B14</f>
        <v>1.6</v>
      </c>
      <c r="C9" s="3" t="str">
        <f>Synthèse!C14</f>
        <v>Chaque image porteuse d’information a-t-elle, si nécessaire, une description détaillée ?</v>
      </c>
      <c r="D9" s="12" t="s">
        <v>31</v>
      </c>
      <c r="E9" s="84" t="s">
        <v>392</v>
      </c>
      <c r="F9" s="3"/>
    </row>
    <row r="10" spans="1:1016" ht="42.75">
      <c r="A10" s="123"/>
      <c r="B10" s="12" t="str">
        <f>Synthèse!B15</f>
        <v>1.7</v>
      </c>
      <c r="C10" s="3" t="str">
        <f>Synthèse!C15</f>
        <v>Pour chaque image porteuse d’information ayant une description détaillée, cette description est-elle pertinente ?</v>
      </c>
      <c r="D10" s="12" t="s">
        <v>31</v>
      </c>
      <c r="E10" s="81"/>
      <c r="F10" s="3"/>
    </row>
    <row r="11" spans="1:1016"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16" ht="408" customHeight="1">
      <c r="A12" s="137"/>
      <c r="B12" s="12" t="str">
        <f>Synthèse!B17</f>
        <v>1.9</v>
      </c>
      <c r="C12" s="3" t="str">
        <f>Synthèse!C17</f>
        <v>Chaque légende d’image est-elle, si nécessaire, correctement reliée à l’image correspondante ?</v>
      </c>
      <c r="D12" s="12" t="s">
        <v>30</v>
      </c>
      <c r="E12" s="3" t="s">
        <v>396</v>
      </c>
      <c r="F12" s="3"/>
    </row>
    <row r="13" spans="1:1016" ht="17.100000000000001" customHeight="1">
      <c r="A13" s="135" t="str">
        <f>Synthèse!A19</f>
        <v>Cadres</v>
      </c>
      <c r="B13" s="41" t="str">
        <f>Synthèse!B19</f>
        <v>2.1</v>
      </c>
      <c r="C13" s="40" t="str">
        <f>Synthèse!C19</f>
        <v>Chaque cadre a-t-il un titre de cadre ?</v>
      </c>
      <c r="D13" s="41" t="s">
        <v>31</v>
      </c>
      <c r="E13" s="42"/>
      <c r="F13" s="40"/>
    </row>
    <row r="14" spans="1:1016" ht="33.6" customHeight="1">
      <c r="A14" s="135"/>
      <c r="B14" s="41" t="str">
        <f>Synthèse!B20</f>
        <v>2.2</v>
      </c>
      <c r="C14" s="40" t="str">
        <f>Synthèse!C20</f>
        <v>Pour chaque cadre ayant un titre de cadre, ce titre de cadre est-il pertinent ?</v>
      </c>
      <c r="D14" s="41" t="s">
        <v>31</v>
      </c>
      <c r="E14" s="40"/>
      <c r="F14" s="40"/>
    </row>
    <row r="15" spans="1:1016"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16" ht="99.75">
      <c r="A16" s="135"/>
      <c r="B16" s="12" t="str">
        <f>Synthèse!B23</f>
        <v>3.2</v>
      </c>
      <c r="C16" s="3" t="str">
        <f>Synthèse!C23</f>
        <v>Dans chaque page web, le contraste entre la couleur du texte et la couleur de son arrière-plan est-il suffisamment élevé (hors cas particuliers) ?</v>
      </c>
      <c r="D16" s="12" t="s">
        <v>30</v>
      </c>
      <c r="E16" s="7" t="s">
        <v>395</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29</v>
      </c>
      <c r="E17" s="7"/>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row>
    <row r="20" spans="1:6" ht="42.75">
      <c r="A20" s="135"/>
      <c r="B20" s="41" t="str">
        <f>Synthèse!B28</f>
        <v>4.3</v>
      </c>
      <c r="C20" s="40" t="str">
        <f>Synthèse!C28</f>
        <v>Chaque média temporel synchronisé pré-enregistré a-t-il, si nécessaire, des sous-titres synchronisés (hors cas particuliers) ?</v>
      </c>
      <c r="D20" s="41" t="s">
        <v>31</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31</v>
      </c>
      <c r="E21" s="40"/>
      <c r="F21" s="40"/>
    </row>
    <row r="22" spans="1:6" ht="42.75">
      <c r="A22" s="135"/>
      <c r="B22" s="41" t="str">
        <f>Synthèse!B30</f>
        <v>4.5</v>
      </c>
      <c r="C22" s="40" t="str">
        <f>Synthèse!C30</f>
        <v>Chaque média temporel pré-enregistré a-t-il, si nécessaire, une audiodescription synchronisée (hors cas particuliers) ?</v>
      </c>
      <c r="D22" s="41" t="s">
        <v>31</v>
      </c>
      <c r="E22" s="40"/>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31</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28.5">
      <c r="A39" s="135" t="str">
        <f>Synthèse!A49</f>
        <v>Liens</v>
      </c>
      <c r="B39" s="41" t="str">
        <f>Synthèse!B49</f>
        <v>6.1</v>
      </c>
      <c r="C39" s="40" t="str">
        <f>Synthèse!C49</f>
        <v>Chaque lien est-il explicite (hors cas particuliers) ?</v>
      </c>
      <c r="D39" s="41" t="s">
        <v>30</v>
      </c>
      <c r="E39" s="40" t="s">
        <v>397</v>
      </c>
      <c r="F39" s="40"/>
    </row>
    <row r="40" spans="1:6" ht="28.5">
      <c r="A40" s="135"/>
      <c r="B40" s="41" t="str">
        <f>Synthèse!B50</f>
        <v>6.2</v>
      </c>
      <c r="C40" s="40" t="str">
        <f>Synthèse!C50</f>
        <v>Dans chaque page web, chaque lien, à l’exception des ancres, a-t-il un intitulé ?</v>
      </c>
      <c r="D40" s="41" t="s">
        <v>29</v>
      </c>
      <c r="E40" s="40"/>
      <c r="F40" s="40"/>
    </row>
    <row r="41" spans="1:6" ht="129">
      <c r="A41" s="135" t="str">
        <f>Synthèse!A52</f>
        <v>Scripts</v>
      </c>
      <c r="B41" s="12" t="str">
        <f>Synthèse!B52</f>
        <v>7.1</v>
      </c>
      <c r="C41" s="3" t="str">
        <f>Synthèse!C52</f>
        <v>Chaque script est-il, si nécessaire, compatible avec les technologies d’assistance ?</v>
      </c>
      <c r="D41" s="12" t="s">
        <v>30</v>
      </c>
      <c r="E41" s="7" t="s">
        <v>387</v>
      </c>
      <c r="F41" s="7"/>
    </row>
    <row r="42" spans="1:6" ht="28.5">
      <c r="A42" s="135"/>
      <c r="B42" s="12" t="str">
        <f>Synthèse!B53</f>
        <v>7.2</v>
      </c>
      <c r="C42" s="3" t="str">
        <f>Synthèse!C53</f>
        <v>Pour chaque script ayant une alternative, cette alternative est-elle pertinente ?</v>
      </c>
      <c r="D42" s="12" t="s">
        <v>31</v>
      </c>
      <c r="E42" s="7"/>
      <c r="F42" s="7"/>
    </row>
    <row r="43" spans="1:6" ht="42.75">
      <c r="A43" s="135"/>
      <c r="B43" s="12" t="str">
        <f>Synthèse!B54</f>
        <v>7.3</v>
      </c>
      <c r="C43" s="3" t="str">
        <f>Synthèse!C54</f>
        <v>Chaque script est-il contrôlable par le clavier et par tout dispositif de pointage (hors cas particuliers) ?</v>
      </c>
      <c r="D43" s="12" t="s">
        <v>29</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42.75">
      <c r="A45" s="135"/>
      <c r="B45" s="12" t="str">
        <f>Synthèse!B56</f>
        <v>7.5</v>
      </c>
      <c r="C45" s="3" t="str">
        <f>Synthèse!C56</f>
        <v>Dans chaque page web, les messages de statut sont-ils correctement restitués par les technologies d’assistance ?</v>
      </c>
      <c r="D45" s="12" t="s">
        <v>31</v>
      </c>
      <c r="E45" s="7"/>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28.5">
      <c r="A51" s="135"/>
      <c r="B51" s="41" t="str">
        <f>Synthèse!B63</f>
        <v>8.6</v>
      </c>
      <c r="C51" s="40" t="str">
        <f>Synthèse!C63</f>
        <v>Pour chaque page web ayant un titre de page, ce titre est-il pertinent ?</v>
      </c>
      <c r="D51" s="41" t="s">
        <v>29</v>
      </c>
      <c r="E51" s="40"/>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71.25">
      <c r="A54" s="135"/>
      <c r="B54" s="41" t="str">
        <f>Synthèse!B66</f>
        <v>8.9</v>
      </c>
      <c r="C54" s="40" t="str">
        <f>Synthèse!C66</f>
        <v>Dans chaque page web, les balises ne doivent pas être utilisées uniquement à des fins de présentation. Cette règle est-elle respectée ?</v>
      </c>
      <c r="D54" s="41" t="s">
        <v>30</v>
      </c>
      <c r="E54" s="40" t="s">
        <v>398</v>
      </c>
      <c r="F54" s="40"/>
    </row>
    <row r="55" spans="1:6" ht="28.5">
      <c r="A55" s="135"/>
      <c r="B55" s="41" t="str">
        <f>Synthèse!B67</f>
        <v>8.10</v>
      </c>
      <c r="C55" s="40" t="str">
        <f>Synthèse!C67</f>
        <v>Dans chaque page web, les changements du sens de lecture sont-ils signalés ?</v>
      </c>
      <c r="D55" s="41" t="s">
        <v>31</v>
      </c>
      <c r="E55" s="40"/>
      <c r="F55" s="40"/>
    </row>
    <row r="56" spans="1:6" ht="114">
      <c r="A56" s="135" t="str">
        <f>Synthèse!A69</f>
        <v>Structure</v>
      </c>
      <c r="B56" s="69" t="str">
        <f>Synthèse!B69</f>
        <v>9.1</v>
      </c>
      <c r="C56" s="44" t="str">
        <f>Synthèse!C69</f>
        <v>Dans chaque page web, l’information est-elle structurée par l’utilisation appropriée de titres ?</v>
      </c>
      <c r="D56" s="69" t="s">
        <v>30</v>
      </c>
      <c r="E56" s="44" t="s">
        <v>399</v>
      </c>
      <c r="F56" s="44"/>
    </row>
    <row r="57" spans="1:6" ht="42.75">
      <c r="A57" s="135"/>
      <c r="B57" s="69" t="str">
        <f>Synthèse!B70</f>
        <v>9.2</v>
      </c>
      <c r="C57" s="44" t="str">
        <f>Synthèse!C70</f>
        <v>Dans chaque page web, la structure du document est-elle cohérente (hors cas particuliers) ?</v>
      </c>
      <c r="D57" s="69" t="s">
        <v>31</v>
      </c>
      <c r="E57" s="44"/>
      <c r="F57" s="44"/>
    </row>
    <row r="58" spans="1:6" ht="142.5">
      <c r="A58" s="135"/>
      <c r="B58" s="69" t="str">
        <f>Synthèse!B71</f>
        <v>9.3</v>
      </c>
      <c r="C58" s="44" t="str">
        <f>Synthèse!C71</f>
        <v>Dans chaque page web, chaque liste est-elle correctement structurée ?</v>
      </c>
      <c r="D58" s="69" t="s">
        <v>30</v>
      </c>
      <c r="E58" s="44" t="s">
        <v>400</v>
      </c>
      <c r="F58" s="44"/>
    </row>
    <row r="59" spans="1:6" ht="28.5">
      <c r="A59" s="135"/>
      <c r="B59" s="69" t="str">
        <f>Synthèse!B72</f>
        <v>9.4</v>
      </c>
      <c r="C59" s="44" t="str">
        <f>Synthèse!C72</f>
        <v>Dans chaque page web, chaque citation est-elle correctement indiquée ?</v>
      </c>
      <c r="D59" s="69" t="s">
        <v>31</v>
      </c>
      <c r="E59" s="44"/>
      <c r="F59" s="44"/>
    </row>
    <row r="60" spans="1:6" ht="42.75">
      <c r="A60" s="135" t="str">
        <f>Synthèse!A74</f>
        <v>Présentation</v>
      </c>
      <c r="B60" s="41" t="str">
        <f>Synthèse!B74</f>
        <v>10.1</v>
      </c>
      <c r="C60" s="40" t="str">
        <f>Synthèse!C74</f>
        <v>Dans le site web, des feuilles de styles sont-elles utilisées pour contrôler la présentation de l’information ?</v>
      </c>
      <c r="D60" s="41" t="s">
        <v>29</v>
      </c>
      <c r="E60" s="40"/>
      <c r="F60" s="40"/>
    </row>
    <row r="61" spans="1:6" ht="42.75">
      <c r="A61" s="135"/>
      <c r="B61" s="41" t="str">
        <f>Synthèse!B75</f>
        <v>10.2</v>
      </c>
      <c r="C61" s="40" t="str">
        <f>Synthèse!C75</f>
        <v>Dans chaque page web, le contenu visible reste-t-il présent lorsque les feuilles de styles sont désactivées ?</v>
      </c>
      <c r="D61" s="41" t="s">
        <v>29</v>
      </c>
      <c r="E61" s="40"/>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57">
      <c r="A66" s="135"/>
      <c r="B66" s="41" t="str">
        <f>Synthèse!B80</f>
        <v>10.7</v>
      </c>
      <c r="C66" s="40" t="str">
        <f>Synthèse!C80</f>
        <v>Dans chaque page web, pour chaque élément recevant le focus, la prise de focus est-elle visible ?</v>
      </c>
      <c r="D66" s="41" t="s">
        <v>30</v>
      </c>
      <c r="E66" s="40" t="s">
        <v>401</v>
      </c>
      <c r="F66" s="40"/>
    </row>
    <row r="67" spans="1:6" ht="42.75">
      <c r="A67" s="135"/>
      <c r="B67" s="41" t="str">
        <f>Synthèse!B81</f>
        <v>10.8</v>
      </c>
      <c r="C67" s="40" t="str">
        <f>Synthèse!C81</f>
        <v>Pour chaque page web, les contenus cachés ont-ils vocation à être ignorés par les technologies d’assistance ?</v>
      </c>
      <c r="D67" s="41" t="s">
        <v>31</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8.5">
      <c r="A74" s="135" t="str">
        <f>Synthèse!A89</f>
        <v>Formulaires</v>
      </c>
      <c r="B74" s="12" t="str">
        <f>Synthèse!B89</f>
        <v>11.1</v>
      </c>
      <c r="C74" s="3" t="str">
        <f>Synthèse!C89</f>
        <v>Chaque champ de formulaire a-t-il une étiquette ?</v>
      </c>
      <c r="D74" s="12" t="s">
        <v>31</v>
      </c>
      <c r="E74" s="3"/>
      <c r="F74" s="3"/>
    </row>
    <row r="75" spans="1:6" ht="42.75">
      <c r="A75" s="135"/>
      <c r="B75" s="12" t="str">
        <f>Synthèse!B90</f>
        <v>11.2</v>
      </c>
      <c r="C75" s="3" t="str">
        <f>Synthèse!C90</f>
        <v>Chaque étiquette associée à un champ de formulaire est-elle pertinente (hors cas particuliers) ?</v>
      </c>
      <c r="D75" s="12" t="s">
        <v>31</v>
      </c>
      <c r="E75" s="3"/>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31</v>
      </c>
      <c r="E76" s="3"/>
      <c r="F76" s="3"/>
    </row>
    <row r="77" spans="1:6" ht="42.75">
      <c r="A77" s="135"/>
      <c r="B77" s="12" t="str">
        <f>Synthèse!B92</f>
        <v>11.4</v>
      </c>
      <c r="C77" s="3" t="str">
        <f>Synthèse!C92</f>
        <v>Dans chaque formulaire, chaque étiquette de champ et son champ associé sont-ils accolés (hors cas particuliers) ?</v>
      </c>
      <c r="D77" s="12" t="s">
        <v>31</v>
      </c>
      <c r="E77" s="3"/>
      <c r="F77" s="3"/>
    </row>
    <row r="78" spans="1:6" ht="28.5">
      <c r="A78" s="135"/>
      <c r="B78" s="12" t="str">
        <f>Synthèse!B93</f>
        <v>11.5</v>
      </c>
      <c r="C78" s="3" t="str">
        <f>Synthèse!C93</f>
        <v>Dans chaque formulaire, les champs de même nature sont-ils regroupés, si nécessaire ?</v>
      </c>
      <c r="D78" s="12" t="s">
        <v>31</v>
      </c>
      <c r="E78" s="3"/>
      <c r="F78" s="3"/>
    </row>
    <row r="79" spans="1:6" ht="28.5">
      <c r="A79" s="135"/>
      <c r="B79" s="12" t="str">
        <f>Synthèse!B94</f>
        <v>11.6</v>
      </c>
      <c r="C79" s="3" t="str">
        <f>Synthèse!C94</f>
        <v>Dans chaque formulaire, chaque regroupement de champs de formulaire a-t-il une légende ?</v>
      </c>
      <c r="D79" s="12" t="s">
        <v>31</v>
      </c>
      <c r="E79" s="7"/>
      <c r="F79" s="7"/>
    </row>
    <row r="80" spans="1:6" ht="42.75">
      <c r="A80" s="135"/>
      <c r="B80" s="12" t="str">
        <f>Synthèse!B95</f>
        <v>11.7</v>
      </c>
      <c r="C80" s="3" t="str">
        <f>Synthèse!C95</f>
        <v>Dans chaque formulaire, chaque légende associée à un regroupement de champs de même nature est-elle pertinente ?</v>
      </c>
      <c r="D80" s="12" t="s">
        <v>31</v>
      </c>
      <c r="E80" s="7"/>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28.5">
      <c r="A82" s="135"/>
      <c r="B82" s="12" t="str">
        <f>Synthèse!B97</f>
        <v>11.9</v>
      </c>
      <c r="C82" s="3" t="str">
        <f>Synthèse!C97</f>
        <v>Dans chaque formulaire, l’intitulé de chaque bouton est-il pertinent (hors cas particuliers) ?</v>
      </c>
      <c r="D82" s="12" t="s">
        <v>31</v>
      </c>
      <c r="E82" s="7"/>
      <c r="F82" s="7"/>
    </row>
    <row r="83" spans="1:6" ht="42.75">
      <c r="A83" s="135"/>
      <c r="B83" s="12" t="str">
        <f>Synthèse!B98</f>
        <v>11.10</v>
      </c>
      <c r="C83" s="3" t="str">
        <f>Synthèse!C98</f>
        <v>Dans chaque formulaire, le contrôle de saisie est-il utilisé de manière pertinente (hors cas particuliers) ?</v>
      </c>
      <c r="D83" s="12" t="s">
        <v>31</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57">
      <c r="A86" s="135"/>
      <c r="B86" s="12" t="str">
        <f>Synthèse!B101</f>
        <v>11.13</v>
      </c>
      <c r="C86" s="3" t="str">
        <f>Synthèse!C101</f>
        <v>La finalité d’un champ de saisie peut-elle être déduite pour faciliter le remplissage automatique des champs avec les données de l’utilisateur ?</v>
      </c>
      <c r="D86" s="12" t="s">
        <v>31</v>
      </c>
      <c r="E86" s="7"/>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31</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29</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85.5">
      <c r="A100" s="135"/>
      <c r="B100" s="12" t="str">
        <f>Synthèse!B117</f>
        <v>13.3</v>
      </c>
      <c r="C100" s="3" t="str">
        <f>Synthèse!C117</f>
        <v>Dans chaque page web, chaque document bureautique en téléchargement possède-t-il, si nécessaire, une version accessible (hors cas particuliers) ?</v>
      </c>
      <c r="D100" s="12" t="s">
        <v>30</v>
      </c>
      <c r="E100" s="3" t="s">
        <v>402</v>
      </c>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14" priority="2" stopIfTrue="1" operator="equal">
      <formula>"C"</formula>
    </cfRule>
  </conditionalFormatting>
  <conditionalFormatting sqref="D4:D109">
    <cfRule type="cellIs" dxfId="13" priority="4" stopIfTrue="1" operator="equal">
      <formula>"NA"</formula>
    </cfRule>
  </conditionalFormatting>
  <conditionalFormatting sqref="D4:D109">
    <cfRule type="cellIs" dxfId="12" priority="1" stopIfTrue="1" operator="equal">
      <formula>"NCT"</formula>
    </cfRule>
    <cfRule type="cellIs" dxfId="11" priority="3" stopIfTrue="1" operator="equal">
      <formula>"NC"</formula>
    </cfRule>
  </conditionalFormatting>
  <conditionalFormatting sqref="D4:D109">
    <cfRule type="cellIs" dxfId="10" priority="5" stopIfTrue="1" operator="equal">
      <formula>"NT"</formula>
    </cfRule>
  </conditionalFormatting>
  <dataValidations count="2">
    <dataValidation type="list" showErrorMessage="1" sqref="D4">
      <formula1>"C,NC,NA,NT"</formula1>
    </dataValidation>
    <dataValidation type="list" showErrorMessage="1" sqref="D5:D109">
      <formula1>"C,NC,NCT,NA,NT"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09"/>
  <sheetViews>
    <sheetView zoomScale="85" zoomScaleNormal="85" workbookViewId="0">
      <pane xSplit="4" ySplit="3" topLeftCell="E4" activePane="bottomRight" state="frozen"/>
      <selection activeCell="E17" sqref="E17"/>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2" width="14.109375" style="1" customWidth="1"/>
    <col min="1023" max="1023" width="10.77734375" style="1" customWidth="1"/>
    <col min="1024" max="16384" width="10.77734375" style="1"/>
  </cols>
  <sheetData>
    <row r="1" spans="1:1022" s="13" customFormat="1" ht="15">
      <c r="A1" s="20" t="str">
        <f>Échantillon!B17</f>
        <v>Qu'est-ce que le Sdage ?</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22" s="13" customFormat="1">
      <c r="A2" s="22" t="str">
        <f>Échantillon!C17</f>
        <v>https://sdage-sage.eau-loire-bretagne.fr/home/le-sdage-2016-2021/quest-ce-que-le-sdage.html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22" ht="15">
      <c r="A3" s="24"/>
      <c r="B3" s="25" t="s">
        <v>248</v>
      </c>
      <c r="C3" s="25" t="s">
        <v>250</v>
      </c>
      <c r="D3" s="25" t="s">
        <v>251</v>
      </c>
      <c r="E3" s="25" t="s">
        <v>249</v>
      </c>
      <c r="F3" s="25" t="s">
        <v>4</v>
      </c>
    </row>
    <row r="4" spans="1:1022" ht="114">
      <c r="A4" s="136" t="str">
        <f>Synthèse!A9</f>
        <v>Images</v>
      </c>
      <c r="B4" s="12" t="str">
        <f>Synthèse!B9</f>
        <v>1.1</v>
      </c>
      <c r="C4" s="3" t="str">
        <f>Synthèse!C9</f>
        <v>Chaque image porteuse d’information a-t-elle une alternative textuelle ?</v>
      </c>
      <c r="D4" s="12" t="s">
        <v>30</v>
      </c>
      <c r="E4" s="3" t="s">
        <v>403</v>
      </c>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22" ht="42.75">
      <c r="A5" s="123"/>
      <c r="B5" s="12" t="str">
        <f>Synthèse!B10</f>
        <v>1.2</v>
      </c>
      <c r="C5" s="3" t="str">
        <f>Synthèse!C10</f>
        <v>Chaque image de décoration est-elle correctement ignorée par les technologies d’assistance ?</v>
      </c>
      <c r="D5" s="12" t="s">
        <v>29</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22" ht="42.75">
      <c r="A6" s="123"/>
      <c r="B6" s="12" t="str">
        <f>Synthèse!B11</f>
        <v>1.3</v>
      </c>
      <c r="C6" s="3" t="str">
        <f>Synthèse!C11</f>
        <v>Pour chaque image porteuse d'information ayant une alternative textuelle, cette alternative est-elle pertinente (hors cas particuliers) ?</v>
      </c>
      <c r="D6" s="12" t="s">
        <v>29</v>
      </c>
      <c r="E6" s="81"/>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22"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22"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22" ht="129.75">
      <c r="A9" s="123"/>
      <c r="B9" s="12" t="str">
        <f>Synthèse!B14</f>
        <v>1.6</v>
      </c>
      <c r="C9" s="3" t="str">
        <f>Synthèse!C14</f>
        <v>Chaque image porteuse d’information a-t-elle, si nécessaire, une description détaillée ?</v>
      </c>
      <c r="D9" s="12" t="s">
        <v>30</v>
      </c>
      <c r="E9" s="84" t="s">
        <v>404</v>
      </c>
      <c r="F9" s="3"/>
    </row>
    <row r="10" spans="1:1022" ht="42.75">
      <c r="A10" s="123"/>
      <c r="B10" s="12" t="str">
        <f>Synthèse!B15</f>
        <v>1.7</v>
      </c>
      <c r="C10" s="3" t="str">
        <f>Synthèse!C15</f>
        <v>Pour chaque image porteuse d’information ayant une description détaillée, cette description est-elle pertinente ?</v>
      </c>
      <c r="D10" s="12" t="s">
        <v>29</v>
      </c>
      <c r="E10" s="81"/>
      <c r="F10" s="3"/>
    </row>
    <row r="11" spans="1:1022"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22" ht="315.75">
      <c r="A12" s="137"/>
      <c r="B12" s="12" t="str">
        <f>Synthèse!B17</f>
        <v>1.9</v>
      </c>
      <c r="C12" s="3" t="str">
        <f>Synthèse!C17</f>
        <v>Chaque légende d’image est-elle, si nécessaire, correctement reliée à l’image correspondante ?</v>
      </c>
      <c r="D12" s="12" t="s">
        <v>30</v>
      </c>
      <c r="E12" s="3" t="s">
        <v>411</v>
      </c>
      <c r="F12" s="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c r="YH12" s="14"/>
      <c r="YI12" s="14"/>
      <c r="YJ12" s="14"/>
      <c r="YK12" s="14"/>
      <c r="YL12" s="14"/>
      <c r="YM12" s="14"/>
      <c r="YN12" s="14"/>
      <c r="YO12" s="14"/>
      <c r="YP12" s="14"/>
      <c r="YQ12" s="14"/>
      <c r="YR12" s="14"/>
      <c r="YS12" s="14"/>
      <c r="YT12" s="14"/>
      <c r="YU12" s="14"/>
      <c r="YV12" s="14"/>
      <c r="YW12" s="14"/>
      <c r="YX12" s="14"/>
      <c r="YY12" s="14"/>
      <c r="YZ12" s="14"/>
      <c r="ZA12" s="14"/>
      <c r="ZB12" s="14"/>
      <c r="ZC12" s="14"/>
      <c r="ZD12" s="14"/>
      <c r="ZE12" s="14"/>
      <c r="ZF12" s="14"/>
      <c r="ZG12" s="14"/>
      <c r="ZH12" s="14"/>
      <c r="ZI12" s="14"/>
      <c r="ZJ12" s="14"/>
      <c r="ZK12" s="14"/>
      <c r="ZL12" s="14"/>
      <c r="ZM12" s="14"/>
      <c r="ZN12" s="14"/>
      <c r="ZO12" s="14"/>
      <c r="ZP12" s="14"/>
      <c r="ZQ12" s="14"/>
      <c r="ZR12" s="14"/>
      <c r="ZS12" s="14"/>
      <c r="ZT12" s="14"/>
      <c r="ZU12" s="14"/>
      <c r="ZV12" s="14"/>
      <c r="ZW12" s="14"/>
      <c r="ZX12" s="14"/>
      <c r="ZY12" s="14"/>
      <c r="ZZ12" s="14"/>
      <c r="AAA12" s="14"/>
      <c r="AAB12" s="14"/>
      <c r="AAC12" s="14"/>
      <c r="AAD12" s="14"/>
      <c r="AAE12" s="14"/>
      <c r="AAF12" s="14"/>
      <c r="AAG12" s="14"/>
      <c r="AAH12" s="14"/>
      <c r="AAI12" s="14"/>
      <c r="AAJ12" s="14"/>
      <c r="AAK12" s="14"/>
      <c r="AAL12" s="14"/>
      <c r="AAM12" s="14"/>
      <c r="AAN12" s="14"/>
      <c r="AAO12" s="14"/>
      <c r="AAP12" s="14"/>
      <c r="AAQ12" s="14"/>
      <c r="AAR12" s="14"/>
      <c r="AAS12" s="14"/>
      <c r="AAT12" s="14"/>
      <c r="AAU12" s="14"/>
      <c r="AAV12" s="14"/>
      <c r="AAW12" s="14"/>
      <c r="AAX12" s="14"/>
      <c r="AAY12" s="14"/>
      <c r="AAZ12" s="14"/>
      <c r="ABA12" s="14"/>
      <c r="ABB12" s="14"/>
      <c r="ABC12" s="14"/>
      <c r="ABD12" s="14"/>
      <c r="ABE12" s="14"/>
      <c r="ABF12" s="14"/>
      <c r="ABG12" s="14"/>
      <c r="ABH12" s="14"/>
      <c r="ABI12" s="14"/>
      <c r="ABJ12" s="14"/>
      <c r="ABK12" s="14"/>
      <c r="ABL12" s="14"/>
      <c r="ABM12" s="14"/>
      <c r="ABN12" s="14"/>
      <c r="ABO12" s="14"/>
      <c r="ABP12" s="14"/>
      <c r="ABQ12" s="14"/>
      <c r="ABR12" s="14"/>
      <c r="ABS12" s="14"/>
      <c r="ABT12" s="14"/>
      <c r="ABU12" s="14"/>
      <c r="ABV12" s="14"/>
      <c r="ABW12" s="14"/>
      <c r="ABX12" s="14"/>
      <c r="ABY12" s="14"/>
      <c r="ABZ12" s="14"/>
      <c r="ACA12" s="14"/>
      <c r="ACB12" s="14"/>
      <c r="ACC12" s="14"/>
      <c r="ACD12" s="14"/>
      <c r="ACE12" s="14"/>
      <c r="ACF12" s="14"/>
      <c r="ACG12" s="14"/>
      <c r="ACH12" s="14"/>
      <c r="ACI12" s="14"/>
      <c r="ACJ12" s="14"/>
      <c r="ACK12" s="14"/>
      <c r="ACL12" s="14"/>
      <c r="ACM12" s="14"/>
      <c r="ACN12" s="14"/>
      <c r="ACO12" s="14"/>
      <c r="ACP12" s="14"/>
      <c r="ACQ12" s="14"/>
      <c r="ACR12" s="14"/>
      <c r="ACS12" s="14"/>
      <c r="ACT12" s="14"/>
      <c r="ACU12" s="14"/>
      <c r="ACV12" s="14"/>
      <c r="ACW12" s="14"/>
      <c r="ACX12" s="14"/>
      <c r="ACY12" s="14"/>
      <c r="ACZ12" s="14"/>
      <c r="ADA12" s="14"/>
      <c r="ADB12" s="14"/>
      <c r="ADC12" s="14"/>
      <c r="ADD12" s="14"/>
      <c r="ADE12" s="14"/>
      <c r="ADF12" s="14"/>
      <c r="ADG12" s="14"/>
      <c r="ADH12" s="14"/>
      <c r="ADI12" s="14"/>
      <c r="ADJ12" s="14"/>
      <c r="ADK12" s="14"/>
      <c r="ADL12" s="14"/>
      <c r="ADM12" s="14"/>
      <c r="ADN12" s="14"/>
      <c r="ADO12" s="14"/>
      <c r="ADP12" s="14"/>
      <c r="ADQ12" s="14"/>
      <c r="ADR12" s="14"/>
      <c r="ADS12" s="14"/>
      <c r="ADT12" s="14"/>
      <c r="ADU12" s="14"/>
      <c r="ADV12" s="14"/>
      <c r="ADW12" s="14"/>
      <c r="ADX12" s="14"/>
      <c r="ADY12" s="14"/>
      <c r="ADZ12" s="14"/>
      <c r="AEA12" s="14"/>
      <c r="AEB12" s="14"/>
      <c r="AEC12" s="14"/>
      <c r="AED12" s="14"/>
      <c r="AEE12" s="14"/>
      <c r="AEF12" s="14"/>
      <c r="AEG12" s="14"/>
      <c r="AEH12" s="14"/>
      <c r="AEI12" s="14"/>
      <c r="AEJ12" s="14"/>
      <c r="AEK12" s="14"/>
      <c r="AEL12" s="14"/>
      <c r="AEM12" s="14"/>
      <c r="AEN12" s="14"/>
      <c r="AEO12" s="14"/>
      <c r="AEP12" s="14"/>
      <c r="AEQ12" s="14"/>
      <c r="AER12" s="14"/>
      <c r="AES12" s="14"/>
      <c r="AET12" s="14"/>
      <c r="AEU12" s="14"/>
      <c r="AEV12" s="14"/>
      <c r="AEW12" s="14"/>
      <c r="AEX12" s="14"/>
      <c r="AEY12" s="14"/>
      <c r="AEZ12" s="14"/>
      <c r="AFA12" s="14"/>
      <c r="AFB12" s="14"/>
      <c r="AFC12" s="14"/>
      <c r="AFD12" s="14"/>
      <c r="AFE12" s="14"/>
      <c r="AFF12" s="14"/>
      <c r="AFG12" s="14"/>
      <c r="AFH12" s="14"/>
      <c r="AFI12" s="14"/>
      <c r="AFJ12" s="14"/>
      <c r="AFK12" s="14"/>
      <c r="AFL12" s="14"/>
      <c r="AFM12" s="14"/>
      <c r="AFN12" s="14"/>
      <c r="AFO12" s="14"/>
      <c r="AFP12" s="14"/>
      <c r="AFQ12" s="14"/>
      <c r="AFR12" s="14"/>
      <c r="AFS12" s="14"/>
      <c r="AFT12" s="14"/>
      <c r="AFU12" s="14"/>
      <c r="AFV12" s="14"/>
      <c r="AFW12" s="14"/>
      <c r="AFX12" s="14"/>
      <c r="AFY12" s="14"/>
      <c r="AFZ12" s="14"/>
      <c r="AGA12" s="14"/>
      <c r="AGB12" s="14"/>
      <c r="AGC12" s="14"/>
      <c r="AGD12" s="14"/>
      <c r="AGE12" s="14"/>
      <c r="AGF12" s="14"/>
      <c r="AGG12" s="14"/>
      <c r="AGH12" s="14"/>
      <c r="AGI12" s="14"/>
      <c r="AGJ12" s="14"/>
      <c r="AGK12" s="14"/>
      <c r="AGL12" s="14"/>
      <c r="AGM12" s="14"/>
      <c r="AGN12" s="14"/>
      <c r="AGO12" s="14"/>
      <c r="AGP12" s="14"/>
      <c r="AGQ12" s="14"/>
      <c r="AGR12" s="14"/>
      <c r="AGS12" s="14"/>
      <c r="AGT12" s="14"/>
      <c r="AGU12" s="14"/>
      <c r="AGV12" s="14"/>
      <c r="AGW12" s="14"/>
      <c r="AGX12" s="14"/>
      <c r="AGY12" s="14"/>
      <c r="AGZ12" s="14"/>
      <c r="AHA12" s="14"/>
      <c r="AHB12" s="14"/>
      <c r="AHC12" s="14"/>
      <c r="AHD12" s="14"/>
      <c r="AHE12" s="14"/>
      <c r="AHF12" s="14"/>
      <c r="AHG12" s="14"/>
      <c r="AHH12" s="14"/>
      <c r="AHI12" s="14"/>
      <c r="AHJ12" s="14"/>
      <c r="AHK12" s="14"/>
      <c r="AHL12" s="14"/>
      <c r="AHM12" s="14"/>
      <c r="AHN12" s="14"/>
      <c r="AHO12" s="14"/>
      <c r="AHP12" s="14"/>
      <c r="AHQ12" s="14"/>
      <c r="AHR12" s="14"/>
      <c r="AHS12" s="14"/>
      <c r="AHT12" s="14"/>
      <c r="AHU12" s="14"/>
      <c r="AHV12" s="14"/>
      <c r="AHW12" s="14"/>
      <c r="AHX12" s="14"/>
      <c r="AHY12" s="14"/>
      <c r="AHZ12" s="14"/>
      <c r="AIA12" s="14"/>
      <c r="AIB12" s="14"/>
      <c r="AIC12" s="14"/>
      <c r="AID12" s="14"/>
      <c r="AIE12" s="14"/>
      <c r="AIF12" s="14"/>
      <c r="AIG12" s="14"/>
      <c r="AIH12" s="14"/>
      <c r="AII12" s="14"/>
      <c r="AIJ12" s="14"/>
      <c r="AIK12" s="14"/>
      <c r="AIL12" s="14"/>
      <c r="AIM12" s="14"/>
      <c r="AIN12" s="14"/>
      <c r="AIO12" s="14"/>
      <c r="AIP12" s="14"/>
      <c r="AIQ12" s="14"/>
      <c r="AIR12" s="14"/>
      <c r="AIS12" s="14"/>
      <c r="AIT12" s="14"/>
      <c r="AIU12" s="14"/>
      <c r="AIV12" s="14"/>
      <c r="AIW12" s="14"/>
      <c r="AIX12" s="14"/>
      <c r="AIY12" s="14"/>
      <c r="AIZ12" s="14"/>
      <c r="AJA12" s="14"/>
      <c r="AJB12" s="14"/>
      <c r="AJC12" s="14"/>
      <c r="AJD12" s="14"/>
      <c r="AJE12" s="14"/>
      <c r="AJF12" s="14"/>
      <c r="AJG12" s="14"/>
      <c r="AJH12" s="14"/>
      <c r="AJI12" s="14"/>
      <c r="AJJ12" s="14"/>
      <c r="AJK12" s="14"/>
      <c r="AJL12" s="14"/>
      <c r="AJM12" s="14"/>
      <c r="AJN12" s="14"/>
      <c r="AJO12" s="14"/>
      <c r="AJP12" s="14"/>
      <c r="AJQ12" s="14"/>
      <c r="AJR12" s="14"/>
      <c r="AJS12" s="14"/>
      <c r="AJT12" s="14"/>
      <c r="AJU12" s="14"/>
      <c r="AJV12" s="14"/>
      <c r="AJW12" s="14"/>
      <c r="AJX12" s="14"/>
      <c r="AJY12" s="14"/>
      <c r="AJZ12" s="14"/>
      <c r="AKA12" s="14"/>
      <c r="AKB12" s="14"/>
      <c r="AKC12" s="14"/>
      <c r="AKD12" s="14"/>
      <c r="AKE12" s="14"/>
      <c r="AKF12" s="14"/>
      <c r="AKG12" s="14"/>
      <c r="AKH12" s="14"/>
      <c r="AKI12" s="14"/>
      <c r="AKJ12" s="14"/>
      <c r="AKK12" s="14"/>
      <c r="AKL12" s="14"/>
      <c r="AKM12" s="14"/>
      <c r="AKN12" s="14"/>
      <c r="AKO12" s="14"/>
      <c r="AKP12" s="14"/>
      <c r="AKQ12" s="14"/>
      <c r="AKR12" s="14"/>
      <c r="AKS12" s="14"/>
      <c r="AKT12" s="14"/>
      <c r="AKU12" s="14"/>
      <c r="AKV12" s="14"/>
      <c r="AKW12" s="14"/>
      <c r="AKX12" s="14"/>
      <c r="AKY12" s="14"/>
      <c r="AKZ12" s="14"/>
      <c r="ALA12" s="14"/>
      <c r="ALB12" s="14"/>
      <c r="ALC12" s="14"/>
      <c r="ALD12" s="14"/>
      <c r="ALE12" s="14"/>
      <c r="ALF12" s="14"/>
      <c r="ALG12" s="14"/>
      <c r="ALH12" s="14"/>
      <c r="ALI12" s="14"/>
      <c r="ALJ12" s="14"/>
      <c r="ALK12" s="14"/>
      <c r="ALL12" s="14"/>
      <c r="ALM12" s="14"/>
      <c r="ALN12" s="14"/>
      <c r="ALO12" s="14"/>
      <c r="ALP12" s="14"/>
      <c r="ALQ12" s="14"/>
      <c r="ALR12" s="14"/>
      <c r="ALS12" s="14"/>
      <c r="ALT12" s="14"/>
      <c r="ALU12" s="14"/>
      <c r="ALV12" s="14"/>
      <c r="ALW12" s="14"/>
      <c r="ALX12" s="14"/>
      <c r="ALY12" s="14"/>
      <c r="ALZ12" s="14"/>
      <c r="AMA12" s="14"/>
      <c r="AMB12" s="14"/>
      <c r="AMC12" s="6"/>
      <c r="AMD12" s="6"/>
      <c r="AME12" s="6"/>
      <c r="AMF12" s="6"/>
      <c r="AMG12" s="6"/>
      <c r="AMH12" s="6"/>
    </row>
    <row r="13" spans="1:1022" ht="17.100000000000001" customHeight="1">
      <c r="A13" s="135" t="str">
        <f>Synthèse!A19</f>
        <v>Cadres</v>
      </c>
      <c r="B13" s="41" t="str">
        <f>Synthèse!B19</f>
        <v>2.1</v>
      </c>
      <c r="C13" s="40" t="str">
        <f>Synthèse!C19</f>
        <v>Chaque cadre a-t-il un titre de cadre ?</v>
      </c>
      <c r="D13" s="41" t="s">
        <v>31</v>
      </c>
      <c r="E13" s="42"/>
      <c r="F13" s="40"/>
    </row>
    <row r="14" spans="1:1022" ht="33.6" customHeight="1">
      <c r="A14" s="135"/>
      <c r="B14" s="41" t="str">
        <f>Synthèse!B20</f>
        <v>2.2</v>
      </c>
      <c r="C14" s="40" t="str">
        <f>Synthèse!C20</f>
        <v>Pour chaque cadre ayant un titre de cadre, ce titre de cadre est-il pertinent ?</v>
      </c>
      <c r="D14" s="41" t="s">
        <v>31</v>
      </c>
      <c r="E14" s="40"/>
      <c r="F14" s="40"/>
    </row>
    <row r="15" spans="1:1022"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22" ht="57">
      <c r="A16" s="135"/>
      <c r="B16" s="12" t="str">
        <f>Synthèse!B23</f>
        <v>3.2</v>
      </c>
      <c r="C16" s="3" t="str">
        <f>Synthèse!C23</f>
        <v>Dans chaque page web, le contraste entre la couleur du texte et la couleur de son arrière-plan est-il suffisamment élevé (hors cas particuliers) ?</v>
      </c>
      <c r="D16" s="12" t="s">
        <v>30</v>
      </c>
      <c r="E16" s="7" t="s">
        <v>303</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29</v>
      </c>
      <c r="E17" s="7"/>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row>
    <row r="20" spans="1:6" ht="42.75">
      <c r="A20" s="135"/>
      <c r="B20" s="41" t="str">
        <f>Synthèse!B28</f>
        <v>4.3</v>
      </c>
      <c r="C20" s="40" t="str">
        <f>Synthèse!C28</f>
        <v>Chaque média temporel synchronisé pré-enregistré a-t-il, si nécessaire, des sous-titres synchronisés (hors cas particuliers) ?</v>
      </c>
      <c r="D20" s="41" t="s">
        <v>31</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31</v>
      </c>
      <c r="E21" s="40"/>
      <c r="F21" s="40"/>
    </row>
    <row r="22" spans="1:6" ht="42.75">
      <c r="A22" s="135"/>
      <c r="B22" s="41" t="str">
        <f>Synthèse!B30</f>
        <v>4.5</v>
      </c>
      <c r="C22" s="40" t="str">
        <f>Synthèse!C30</f>
        <v>Chaque média temporel pré-enregistré a-t-il, si nécessaire, une audiodescription synchronisée (hors cas particuliers) ?</v>
      </c>
      <c r="D22" s="41" t="s">
        <v>31</v>
      </c>
      <c r="E22" s="40"/>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31</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85.5">
      <c r="A39" s="135" t="str">
        <f>Synthèse!A49</f>
        <v>Liens</v>
      </c>
      <c r="B39" s="41" t="str">
        <f>Synthèse!B49</f>
        <v>6.1</v>
      </c>
      <c r="C39" s="40" t="str">
        <f>Synthèse!C49</f>
        <v>Chaque lien est-il explicite (hors cas particuliers) ?</v>
      </c>
      <c r="D39" s="41" t="s">
        <v>30</v>
      </c>
      <c r="E39" s="40" t="s">
        <v>405</v>
      </c>
      <c r="F39" s="40"/>
    </row>
    <row r="40" spans="1:6" ht="28.5">
      <c r="A40" s="135"/>
      <c r="B40" s="41" t="str">
        <f>Synthèse!B50</f>
        <v>6.2</v>
      </c>
      <c r="C40" s="40" t="str">
        <f>Synthèse!C50</f>
        <v>Dans chaque page web, chaque lien, à l’exception des ancres, a-t-il un intitulé ?</v>
      </c>
      <c r="D40" s="41" t="s">
        <v>29</v>
      </c>
      <c r="E40" s="40"/>
      <c r="F40" s="40"/>
    </row>
    <row r="41" spans="1:6" ht="129">
      <c r="A41" s="135" t="str">
        <f>Synthèse!A52</f>
        <v>Scripts</v>
      </c>
      <c r="B41" s="12" t="str">
        <f>Synthèse!B52</f>
        <v>7.1</v>
      </c>
      <c r="C41" s="3" t="str">
        <f>Synthèse!C52</f>
        <v>Chaque script est-il, si nécessaire, compatible avec les technologies d’assistance ?</v>
      </c>
      <c r="D41" s="12" t="s">
        <v>30</v>
      </c>
      <c r="E41" s="7" t="s">
        <v>387</v>
      </c>
      <c r="F41" s="7"/>
    </row>
    <row r="42" spans="1:6" ht="28.5">
      <c r="A42" s="135"/>
      <c r="B42" s="12" t="str">
        <f>Synthèse!B53</f>
        <v>7.2</v>
      </c>
      <c r="C42" s="3" t="str">
        <f>Synthèse!C53</f>
        <v>Pour chaque script ayant une alternative, cette alternative est-elle pertinente ?</v>
      </c>
      <c r="D42" s="12" t="s">
        <v>31</v>
      </c>
      <c r="E42" s="7"/>
      <c r="F42" s="7"/>
    </row>
    <row r="43" spans="1:6" ht="42.75">
      <c r="A43" s="135"/>
      <c r="B43" s="12" t="str">
        <f>Synthèse!B54</f>
        <v>7.3</v>
      </c>
      <c r="C43" s="3" t="str">
        <f>Synthèse!C54</f>
        <v>Chaque script est-il contrôlable par le clavier et par tout dispositif de pointage (hors cas particuliers) ?</v>
      </c>
      <c r="D43" s="12" t="s">
        <v>29</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42.75">
      <c r="A45" s="135"/>
      <c r="B45" s="12" t="str">
        <f>Synthèse!B56</f>
        <v>7.5</v>
      </c>
      <c r="C45" s="3" t="str">
        <f>Synthèse!C56</f>
        <v>Dans chaque page web, les messages de statut sont-ils correctement restitués par les technologies d’assistance ?</v>
      </c>
      <c r="D45" s="12" t="s">
        <v>31</v>
      </c>
      <c r="E45" s="7"/>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28.5">
      <c r="A51" s="135"/>
      <c r="B51" s="41" t="str">
        <f>Synthèse!B63</f>
        <v>8.6</v>
      </c>
      <c r="C51" s="40" t="str">
        <f>Synthèse!C63</f>
        <v>Pour chaque page web ayant un titre de page, ce titre est-il pertinent ?</v>
      </c>
      <c r="D51" s="41" t="s">
        <v>29</v>
      </c>
      <c r="E51" s="40"/>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42.75">
      <c r="A54" s="135"/>
      <c r="B54" s="41" t="str">
        <f>Synthèse!B66</f>
        <v>8.9</v>
      </c>
      <c r="C54" s="40" t="str">
        <f>Synthèse!C66</f>
        <v>Dans chaque page web, les balises ne doivent pas être utilisées uniquement à des fins de présentation. Cette règle est-elle respectée ?</v>
      </c>
      <c r="D54" s="41" t="s">
        <v>29</v>
      </c>
      <c r="E54" s="40"/>
      <c r="F54" s="40"/>
    </row>
    <row r="55" spans="1:6" ht="28.5">
      <c r="A55" s="135"/>
      <c r="B55" s="41" t="str">
        <f>Synthèse!B67</f>
        <v>8.10</v>
      </c>
      <c r="C55" s="40" t="str">
        <f>Synthèse!C67</f>
        <v>Dans chaque page web, les changements du sens de lecture sont-ils signalés ?</v>
      </c>
      <c r="D55" s="41" t="s">
        <v>31</v>
      </c>
      <c r="E55" s="40"/>
      <c r="F55" s="40"/>
    </row>
    <row r="56" spans="1:6" ht="114">
      <c r="A56" s="135" t="str">
        <f>Synthèse!A69</f>
        <v>Structure</v>
      </c>
      <c r="B56" s="69" t="str">
        <f>Synthèse!B69</f>
        <v>9.1</v>
      </c>
      <c r="C56" s="44" t="str">
        <f>Synthèse!C69</f>
        <v>Dans chaque page web, l’information est-elle structurée par l’utilisation appropriée de titres ?</v>
      </c>
      <c r="D56" s="69" t="s">
        <v>30</v>
      </c>
      <c r="E56" s="44" t="s">
        <v>406</v>
      </c>
      <c r="F56" s="44"/>
    </row>
    <row r="57" spans="1:6" ht="42.75">
      <c r="A57" s="135"/>
      <c r="B57" s="69" t="str">
        <f>Synthèse!B70</f>
        <v>9.2</v>
      </c>
      <c r="C57" s="44" t="str">
        <f>Synthèse!C70</f>
        <v>Dans chaque page web, la structure du document est-elle cohérente (hors cas particuliers) ?</v>
      </c>
      <c r="D57" s="69" t="s">
        <v>31</v>
      </c>
      <c r="E57" s="44"/>
      <c r="F57" s="44"/>
    </row>
    <row r="58" spans="1:6" ht="128.25">
      <c r="A58" s="135"/>
      <c r="B58" s="69" t="str">
        <f>Synthèse!B71</f>
        <v>9.3</v>
      </c>
      <c r="C58" s="44" t="str">
        <f>Synthèse!C71</f>
        <v>Dans chaque page web, chaque liste est-elle correctement structurée ?</v>
      </c>
      <c r="D58" s="69" t="s">
        <v>30</v>
      </c>
      <c r="E58" s="44" t="s">
        <v>407</v>
      </c>
      <c r="F58" s="44"/>
    </row>
    <row r="59" spans="1:6" ht="28.5">
      <c r="A59" s="135"/>
      <c r="B59" s="69" t="str">
        <f>Synthèse!B72</f>
        <v>9.4</v>
      </c>
      <c r="C59" s="44" t="str">
        <f>Synthèse!C72</f>
        <v>Dans chaque page web, chaque citation est-elle correctement indiquée ?</v>
      </c>
      <c r="D59" s="69" t="s">
        <v>31</v>
      </c>
      <c r="E59" s="44"/>
      <c r="F59" s="44"/>
    </row>
    <row r="60" spans="1:6" ht="42.75">
      <c r="A60" s="135" t="str">
        <f>Synthèse!A74</f>
        <v>Présentation</v>
      </c>
      <c r="B60" s="41" t="str">
        <f>Synthèse!B74</f>
        <v>10.1</v>
      </c>
      <c r="C60" s="40" t="str">
        <f>Synthèse!C74</f>
        <v>Dans le site web, des feuilles de styles sont-elles utilisées pour contrôler la présentation de l’information ?</v>
      </c>
      <c r="D60" s="41" t="s">
        <v>29</v>
      </c>
      <c r="E60" s="40"/>
      <c r="F60" s="40"/>
    </row>
    <row r="61" spans="1:6" ht="42.75">
      <c r="A61" s="135"/>
      <c r="B61" s="41" t="str">
        <f>Synthèse!B75</f>
        <v>10.2</v>
      </c>
      <c r="C61" s="40" t="str">
        <f>Synthèse!C75</f>
        <v>Dans chaque page web, le contenu visible reste-t-il présent lorsque les feuilles de styles sont désactivées ?</v>
      </c>
      <c r="D61" s="41" t="s">
        <v>29</v>
      </c>
      <c r="E61" s="40"/>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42.75">
      <c r="A66" s="135"/>
      <c r="B66" s="41" t="str">
        <f>Synthèse!B80</f>
        <v>10.7</v>
      </c>
      <c r="C66" s="40" t="str">
        <f>Synthèse!C80</f>
        <v>Dans chaque page web, pour chaque élément recevant le focus, la prise de focus est-elle visible ?</v>
      </c>
      <c r="D66" s="41" t="s">
        <v>29</v>
      </c>
      <c r="E66" s="40"/>
      <c r="F66" s="40"/>
    </row>
    <row r="67" spans="1:6" ht="42.75">
      <c r="A67" s="135"/>
      <c r="B67" s="41" t="str">
        <f>Synthèse!B81</f>
        <v>10.8</v>
      </c>
      <c r="C67" s="40" t="str">
        <f>Synthèse!C81</f>
        <v>Pour chaque page web, les contenus cachés ont-ils vocation à être ignorés par les technologies d’assistance ?</v>
      </c>
      <c r="D67" s="41" t="s">
        <v>31</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8.5">
      <c r="A74" s="135" t="str">
        <f>Synthèse!A89</f>
        <v>Formulaires</v>
      </c>
      <c r="B74" s="12" t="str">
        <f>Synthèse!B89</f>
        <v>11.1</v>
      </c>
      <c r="C74" s="3" t="str">
        <f>Synthèse!C89</f>
        <v>Chaque champ de formulaire a-t-il une étiquette ?</v>
      </c>
      <c r="D74" s="12" t="s">
        <v>31</v>
      </c>
      <c r="E74" s="3"/>
      <c r="F74" s="3"/>
    </row>
    <row r="75" spans="1:6" ht="42.75">
      <c r="A75" s="135"/>
      <c r="B75" s="12" t="str">
        <f>Synthèse!B90</f>
        <v>11.2</v>
      </c>
      <c r="C75" s="3" t="str">
        <f>Synthèse!C90</f>
        <v>Chaque étiquette associée à un champ de formulaire est-elle pertinente (hors cas particuliers) ?</v>
      </c>
      <c r="D75" s="12" t="s">
        <v>31</v>
      </c>
      <c r="E75" s="3"/>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31</v>
      </c>
      <c r="E76" s="3"/>
      <c r="F76" s="3"/>
    </row>
    <row r="77" spans="1:6" ht="42.75">
      <c r="A77" s="135"/>
      <c r="B77" s="12" t="str">
        <f>Synthèse!B92</f>
        <v>11.4</v>
      </c>
      <c r="C77" s="3" t="str">
        <f>Synthèse!C92</f>
        <v>Dans chaque formulaire, chaque étiquette de champ et son champ associé sont-ils accolés (hors cas particuliers) ?</v>
      </c>
      <c r="D77" s="12" t="s">
        <v>31</v>
      </c>
      <c r="E77" s="3"/>
      <c r="F77" s="3"/>
    </row>
    <row r="78" spans="1:6" ht="28.5">
      <c r="A78" s="135"/>
      <c r="B78" s="12" t="str">
        <f>Synthèse!B93</f>
        <v>11.5</v>
      </c>
      <c r="C78" s="3" t="str">
        <f>Synthèse!C93</f>
        <v>Dans chaque formulaire, les champs de même nature sont-ils regroupés, si nécessaire ?</v>
      </c>
      <c r="D78" s="12" t="s">
        <v>31</v>
      </c>
      <c r="E78" s="3"/>
      <c r="F78" s="3"/>
    </row>
    <row r="79" spans="1:6" ht="28.5">
      <c r="A79" s="135"/>
      <c r="B79" s="12" t="str">
        <f>Synthèse!B94</f>
        <v>11.6</v>
      </c>
      <c r="C79" s="3" t="str">
        <f>Synthèse!C94</f>
        <v>Dans chaque formulaire, chaque regroupement de champs de formulaire a-t-il une légende ?</v>
      </c>
      <c r="D79" s="12" t="s">
        <v>31</v>
      </c>
      <c r="E79" s="7"/>
      <c r="F79" s="7"/>
    </row>
    <row r="80" spans="1:6" ht="42.75">
      <c r="A80" s="135"/>
      <c r="B80" s="12" t="str">
        <f>Synthèse!B95</f>
        <v>11.7</v>
      </c>
      <c r="C80" s="3" t="str">
        <f>Synthèse!C95</f>
        <v>Dans chaque formulaire, chaque légende associée à un regroupement de champs de même nature est-elle pertinente ?</v>
      </c>
      <c r="D80" s="12" t="s">
        <v>31</v>
      </c>
      <c r="E80" s="7"/>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28.5">
      <c r="A82" s="135"/>
      <c r="B82" s="12" t="str">
        <f>Synthèse!B97</f>
        <v>11.9</v>
      </c>
      <c r="C82" s="3" t="str">
        <f>Synthèse!C97</f>
        <v>Dans chaque formulaire, l’intitulé de chaque bouton est-il pertinent (hors cas particuliers) ?</v>
      </c>
      <c r="D82" s="12" t="s">
        <v>31</v>
      </c>
      <c r="E82" s="7"/>
      <c r="F82" s="7"/>
    </row>
    <row r="83" spans="1:6" ht="42.75">
      <c r="A83" s="135"/>
      <c r="B83" s="12" t="str">
        <f>Synthèse!B98</f>
        <v>11.10</v>
      </c>
      <c r="C83" s="3" t="str">
        <f>Synthèse!C98</f>
        <v>Dans chaque formulaire, le contrôle de saisie est-il utilisé de manière pertinente (hors cas particuliers) ?</v>
      </c>
      <c r="D83" s="12" t="s">
        <v>31</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57">
      <c r="A86" s="135"/>
      <c r="B86" s="12" t="str">
        <f>Synthèse!B101</f>
        <v>11.13</v>
      </c>
      <c r="C86" s="3" t="str">
        <f>Synthèse!C101</f>
        <v>La finalité d’un champ de saisie peut-elle être déduite pour faciliter le remplissage automatique des champs avec les données de l’utilisateur ?</v>
      </c>
      <c r="D86" s="12" t="s">
        <v>31</v>
      </c>
      <c r="E86" s="7"/>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31</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29</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57">
      <c r="A100" s="135"/>
      <c r="B100" s="12" t="str">
        <f>Synthèse!B117</f>
        <v>13.3</v>
      </c>
      <c r="C100" s="3" t="str">
        <f>Synthèse!C117</f>
        <v>Dans chaque page web, chaque document bureautique en téléchargement possède-t-il, si nécessaire, une version accessible (hors cas particuliers) ?</v>
      </c>
      <c r="D100" s="12" t="s">
        <v>30</v>
      </c>
      <c r="E100" s="3" t="s">
        <v>408</v>
      </c>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9" priority="2" stopIfTrue="1" operator="equal">
      <formula>"C"</formula>
    </cfRule>
  </conditionalFormatting>
  <conditionalFormatting sqref="D4:D109">
    <cfRule type="cellIs" dxfId="8" priority="4" stopIfTrue="1" operator="equal">
      <formula>"NA"</formula>
    </cfRule>
  </conditionalFormatting>
  <conditionalFormatting sqref="D4:D109">
    <cfRule type="cellIs" dxfId="7" priority="1" stopIfTrue="1" operator="equal">
      <formula>"NCT"</formula>
    </cfRule>
    <cfRule type="cellIs" dxfId="6" priority="3" stopIfTrue="1" operator="equal">
      <formula>"NC"</formula>
    </cfRule>
  </conditionalFormatting>
  <conditionalFormatting sqref="D4:D109">
    <cfRule type="cellIs" dxfId="5" priority="5" stopIfTrue="1" operator="equal">
      <formula>"NT"</formula>
    </cfRule>
  </conditionalFormatting>
  <dataValidations count="2">
    <dataValidation type="list" showErrorMessage="1" sqref="D4">
      <formula1>"C,NC,NA,NT"</formula1>
    </dataValidation>
    <dataValidation type="list" showErrorMessage="1" sqref="D5:D109">
      <formula1>"C,NC,NCT,NA,NT"</formula1>
    </dataValidation>
  </dataValidations>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
  <headerFooter alignWithMargins="0">
    <oddHeader>&amp;LRGAA 3.0 - Relevé pour le site : wwww.site.fr&amp;R&amp;P/&amp;N -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09"/>
  <sheetViews>
    <sheetView zoomScale="85" zoomScaleNormal="85" workbookViewId="0">
      <pane xSplit="4" ySplit="3" topLeftCell="E4" activePane="bottomRight" state="frozen"/>
      <selection activeCell="E17" sqref="E17"/>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2" width="14.109375" style="1" customWidth="1"/>
    <col min="1023" max="1023" width="10.77734375" style="1" customWidth="1"/>
    <col min="1024" max="16384" width="10.77734375" style="1"/>
  </cols>
  <sheetData>
    <row r="1" spans="1:1022" s="13" customFormat="1" ht="15">
      <c r="A1" s="20" t="str">
        <f>Échantillon!B18</f>
        <v>Foire aux questions</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22" s="13" customFormat="1">
      <c r="A2" s="22" t="str">
        <f>Échantillon!C18</f>
        <v>https://sdage-sage.eau-loire-bretagne.fr/home/consultation-eau/consultation---pour-qui-et-comment/faq-sdage-2022-2027.html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22" ht="15">
      <c r="A3" s="24"/>
      <c r="B3" s="25" t="s">
        <v>248</v>
      </c>
      <c r="C3" s="25" t="s">
        <v>250</v>
      </c>
      <c r="D3" s="25" t="s">
        <v>251</v>
      </c>
      <c r="E3" s="25" t="s">
        <v>249</v>
      </c>
      <c r="F3" s="25" t="s">
        <v>4</v>
      </c>
    </row>
    <row r="4" spans="1:1022" ht="28.5">
      <c r="A4" s="136" t="str">
        <f>Synthèse!A9</f>
        <v>Images</v>
      </c>
      <c r="B4" s="12" t="str">
        <f>Synthèse!B9</f>
        <v>1.1</v>
      </c>
      <c r="C4" s="3" t="str">
        <f>Synthèse!C9</f>
        <v>Chaque image porteuse d’information a-t-elle une alternative textuelle ?</v>
      </c>
      <c r="D4" s="12" t="s">
        <v>31</v>
      </c>
      <c r="E4" s="3"/>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22" ht="42.75">
      <c r="A5" s="123"/>
      <c r="B5" s="12" t="str">
        <f>Synthèse!B10</f>
        <v>1.2</v>
      </c>
      <c r="C5" s="3" t="str">
        <f>Synthèse!C10</f>
        <v>Chaque image de décoration est-elle correctement ignorée par les technologies d’assistance ?</v>
      </c>
      <c r="D5" s="12" t="s">
        <v>31</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22" ht="42.75">
      <c r="A6" s="123"/>
      <c r="B6" s="12" t="str">
        <f>Synthèse!B11</f>
        <v>1.3</v>
      </c>
      <c r="C6" s="3" t="str">
        <f>Synthèse!C11</f>
        <v>Pour chaque image porteuse d'information ayant une alternative textuelle, cette alternative est-elle pertinente (hors cas particuliers) ?</v>
      </c>
      <c r="D6" s="12" t="s">
        <v>31</v>
      </c>
      <c r="E6" s="3"/>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22"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22"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22" ht="28.5">
      <c r="A9" s="123"/>
      <c r="B9" s="12" t="str">
        <f>Synthèse!B14</f>
        <v>1.6</v>
      </c>
      <c r="C9" s="3" t="str">
        <f>Synthèse!C14</f>
        <v>Chaque image porteuse d’information a-t-elle, si nécessaire, une description détaillée ?</v>
      </c>
      <c r="D9" s="12" t="s">
        <v>31</v>
      </c>
      <c r="E9" s="3"/>
      <c r="F9" s="3"/>
    </row>
    <row r="10" spans="1:1022" ht="42.75">
      <c r="A10" s="123"/>
      <c r="B10" s="12" t="str">
        <f>Synthèse!B15</f>
        <v>1.7</v>
      </c>
      <c r="C10" s="3" t="str">
        <f>Synthèse!C15</f>
        <v>Pour chaque image porteuse d’information ayant une description détaillée, cette description est-elle pertinente ?</v>
      </c>
      <c r="D10" s="12" t="s">
        <v>31</v>
      </c>
      <c r="E10" s="3"/>
      <c r="F10" s="3"/>
    </row>
    <row r="11" spans="1:1022"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22" ht="28.5">
      <c r="A12" s="137"/>
      <c r="B12" s="12" t="str">
        <f>Synthèse!B17</f>
        <v>1.9</v>
      </c>
      <c r="C12" s="3" t="str">
        <f>Synthèse!C17</f>
        <v>Chaque légende d’image est-elle, si nécessaire, correctement reliée à l’image correspondante ?</v>
      </c>
      <c r="D12" s="12" t="s">
        <v>31</v>
      </c>
      <c r="E12" s="3"/>
      <c r="F12" s="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c r="YH12" s="14"/>
      <c r="YI12" s="14"/>
      <c r="YJ12" s="14"/>
      <c r="YK12" s="14"/>
      <c r="YL12" s="14"/>
      <c r="YM12" s="14"/>
      <c r="YN12" s="14"/>
      <c r="YO12" s="14"/>
      <c r="YP12" s="14"/>
      <c r="YQ12" s="14"/>
      <c r="YR12" s="14"/>
      <c r="YS12" s="14"/>
      <c r="YT12" s="14"/>
      <c r="YU12" s="14"/>
      <c r="YV12" s="14"/>
      <c r="YW12" s="14"/>
      <c r="YX12" s="14"/>
      <c r="YY12" s="14"/>
      <c r="YZ12" s="14"/>
      <c r="ZA12" s="14"/>
      <c r="ZB12" s="14"/>
      <c r="ZC12" s="14"/>
      <c r="ZD12" s="14"/>
      <c r="ZE12" s="14"/>
      <c r="ZF12" s="14"/>
      <c r="ZG12" s="14"/>
      <c r="ZH12" s="14"/>
      <c r="ZI12" s="14"/>
      <c r="ZJ12" s="14"/>
      <c r="ZK12" s="14"/>
      <c r="ZL12" s="14"/>
      <c r="ZM12" s="14"/>
      <c r="ZN12" s="14"/>
      <c r="ZO12" s="14"/>
      <c r="ZP12" s="14"/>
      <c r="ZQ12" s="14"/>
      <c r="ZR12" s="14"/>
      <c r="ZS12" s="14"/>
      <c r="ZT12" s="14"/>
      <c r="ZU12" s="14"/>
      <c r="ZV12" s="14"/>
      <c r="ZW12" s="14"/>
      <c r="ZX12" s="14"/>
      <c r="ZY12" s="14"/>
      <c r="ZZ12" s="14"/>
      <c r="AAA12" s="14"/>
      <c r="AAB12" s="14"/>
      <c r="AAC12" s="14"/>
      <c r="AAD12" s="14"/>
      <c r="AAE12" s="14"/>
      <c r="AAF12" s="14"/>
      <c r="AAG12" s="14"/>
      <c r="AAH12" s="14"/>
      <c r="AAI12" s="14"/>
      <c r="AAJ12" s="14"/>
      <c r="AAK12" s="14"/>
      <c r="AAL12" s="14"/>
      <c r="AAM12" s="14"/>
      <c r="AAN12" s="14"/>
      <c r="AAO12" s="14"/>
      <c r="AAP12" s="14"/>
      <c r="AAQ12" s="14"/>
      <c r="AAR12" s="14"/>
      <c r="AAS12" s="14"/>
      <c r="AAT12" s="14"/>
      <c r="AAU12" s="14"/>
      <c r="AAV12" s="14"/>
      <c r="AAW12" s="14"/>
      <c r="AAX12" s="14"/>
      <c r="AAY12" s="14"/>
      <c r="AAZ12" s="14"/>
      <c r="ABA12" s="14"/>
      <c r="ABB12" s="14"/>
      <c r="ABC12" s="14"/>
      <c r="ABD12" s="14"/>
      <c r="ABE12" s="14"/>
      <c r="ABF12" s="14"/>
      <c r="ABG12" s="14"/>
      <c r="ABH12" s="14"/>
      <c r="ABI12" s="14"/>
      <c r="ABJ12" s="14"/>
      <c r="ABK12" s="14"/>
      <c r="ABL12" s="14"/>
      <c r="ABM12" s="14"/>
      <c r="ABN12" s="14"/>
      <c r="ABO12" s="14"/>
      <c r="ABP12" s="14"/>
      <c r="ABQ12" s="14"/>
      <c r="ABR12" s="14"/>
      <c r="ABS12" s="14"/>
      <c r="ABT12" s="14"/>
      <c r="ABU12" s="14"/>
      <c r="ABV12" s="14"/>
      <c r="ABW12" s="14"/>
      <c r="ABX12" s="14"/>
      <c r="ABY12" s="14"/>
      <c r="ABZ12" s="14"/>
      <c r="ACA12" s="14"/>
      <c r="ACB12" s="14"/>
      <c r="ACC12" s="14"/>
      <c r="ACD12" s="14"/>
      <c r="ACE12" s="14"/>
      <c r="ACF12" s="14"/>
      <c r="ACG12" s="14"/>
      <c r="ACH12" s="14"/>
      <c r="ACI12" s="14"/>
      <c r="ACJ12" s="14"/>
      <c r="ACK12" s="14"/>
      <c r="ACL12" s="14"/>
      <c r="ACM12" s="14"/>
      <c r="ACN12" s="14"/>
      <c r="ACO12" s="14"/>
      <c r="ACP12" s="14"/>
      <c r="ACQ12" s="14"/>
      <c r="ACR12" s="14"/>
      <c r="ACS12" s="14"/>
      <c r="ACT12" s="14"/>
      <c r="ACU12" s="14"/>
      <c r="ACV12" s="14"/>
      <c r="ACW12" s="14"/>
      <c r="ACX12" s="14"/>
      <c r="ACY12" s="14"/>
      <c r="ACZ12" s="14"/>
      <c r="ADA12" s="14"/>
      <c r="ADB12" s="14"/>
      <c r="ADC12" s="14"/>
      <c r="ADD12" s="14"/>
      <c r="ADE12" s="14"/>
      <c r="ADF12" s="14"/>
      <c r="ADG12" s="14"/>
      <c r="ADH12" s="14"/>
      <c r="ADI12" s="14"/>
      <c r="ADJ12" s="14"/>
      <c r="ADK12" s="14"/>
      <c r="ADL12" s="14"/>
      <c r="ADM12" s="14"/>
      <c r="ADN12" s="14"/>
      <c r="ADO12" s="14"/>
      <c r="ADP12" s="14"/>
      <c r="ADQ12" s="14"/>
      <c r="ADR12" s="14"/>
      <c r="ADS12" s="14"/>
      <c r="ADT12" s="14"/>
      <c r="ADU12" s="14"/>
      <c r="ADV12" s="14"/>
      <c r="ADW12" s="14"/>
      <c r="ADX12" s="14"/>
      <c r="ADY12" s="14"/>
      <c r="ADZ12" s="14"/>
      <c r="AEA12" s="14"/>
      <c r="AEB12" s="14"/>
      <c r="AEC12" s="14"/>
      <c r="AED12" s="14"/>
      <c r="AEE12" s="14"/>
      <c r="AEF12" s="14"/>
      <c r="AEG12" s="14"/>
      <c r="AEH12" s="14"/>
      <c r="AEI12" s="14"/>
      <c r="AEJ12" s="14"/>
      <c r="AEK12" s="14"/>
      <c r="AEL12" s="14"/>
      <c r="AEM12" s="14"/>
      <c r="AEN12" s="14"/>
      <c r="AEO12" s="14"/>
      <c r="AEP12" s="14"/>
      <c r="AEQ12" s="14"/>
      <c r="AER12" s="14"/>
      <c r="AES12" s="14"/>
      <c r="AET12" s="14"/>
      <c r="AEU12" s="14"/>
      <c r="AEV12" s="14"/>
      <c r="AEW12" s="14"/>
      <c r="AEX12" s="14"/>
      <c r="AEY12" s="14"/>
      <c r="AEZ12" s="14"/>
      <c r="AFA12" s="14"/>
      <c r="AFB12" s="14"/>
      <c r="AFC12" s="14"/>
      <c r="AFD12" s="14"/>
      <c r="AFE12" s="14"/>
      <c r="AFF12" s="14"/>
      <c r="AFG12" s="14"/>
      <c r="AFH12" s="14"/>
      <c r="AFI12" s="14"/>
      <c r="AFJ12" s="14"/>
      <c r="AFK12" s="14"/>
      <c r="AFL12" s="14"/>
      <c r="AFM12" s="14"/>
      <c r="AFN12" s="14"/>
      <c r="AFO12" s="14"/>
      <c r="AFP12" s="14"/>
      <c r="AFQ12" s="14"/>
      <c r="AFR12" s="14"/>
      <c r="AFS12" s="14"/>
      <c r="AFT12" s="14"/>
      <c r="AFU12" s="14"/>
      <c r="AFV12" s="14"/>
      <c r="AFW12" s="14"/>
      <c r="AFX12" s="14"/>
      <c r="AFY12" s="14"/>
      <c r="AFZ12" s="14"/>
      <c r="AGA12" s="14"/>
      <c r="AGB12" s="14"/>
      <c r="AGC12" s="14"/>
      <c r="AGD12" s="14"/>
      <c r="AGE12" s="14"/>
      <c r="AGF12" s="14"/>
      <c r="AGG12" s="14"/>
      <c r="AGH12" s="14"/>
      <c r="AGI12" s="14"/>
      <c r="AGJ12" s="14"/>
      <c r="AGK12" s="14"/>
      <c r="AGL12" s="14"/>
      <c r="AGM12" s="14"/>
      <c r="AGN12" s="14"/>
      <c r="AGO12" s="14"/>
      <c r="AGP12" s="14"/>
      <c r="AGQ12" s="14"/>
      <c r="AGR12" s="14"/>
      <c r="AGS12" s="14"/>
      <c r="AGT12" s="14"/>
      <c r="AGU12" s="14"/>
      <c r="AGV12" s="14"/>
      <c r="AGW12" s="14"/>
      <c r="AGX12" s="14"/>
      <c r="AGY12" s="14"/>
      <c r="AGZ12" s="14"/>
      <c r="AHA12" s="14"/>
      <c r="AHB12" s="14"/>
      <c r="AHC12" s="14"/>
      <c r="AHD12" s="14"/>
      <c r="AHE12" s="14"/>
      <c r="AHF12" s="14"/>
      <c r="AHG12" s="14"/>
      <c r="AHH12" s="14"/>
      <c r="AHI12" s="14"/>
      <c r="AHJ12" s="14"/>
      <c r="AHK12" s="14"/>
      <c r="AHL12" s="14"/>
      <c r="AHM12" s="14"/>
      <c r="AHN12" s="14"/>
      <c r="AHO12" s="14"/>
      <c r="AHP12" s="14"/>
      <c r="AHQ12" s="14"/>
      <c r="AHR12" s="14"/>
      <c r="AHS12" s="14"/>
      <c r="AHT12" s="14"/>
      <c r="AHU12" s="14"/>
      <c r="AHV12" s="14"/>
      <c r="AHW12" s="14"/>
      <c r="AHX12" s="14"/>
      <c r="AHY12" s="14"/>
      <c r="AHZ12" s="14"/>
      <c r="AIA12" s="14"/>
      <c r="AIB12" s="14"/>
      <c r="AIC12" s="14"/>
      <c r="AID12" s="14"/>
      <c r="AIE12" s="14"/>
      <c r="AIF12" s="14"/>
      <c r="AIG12" s="14"/>
      <c r="AIH12" s="14"/>
      <c r="AII12" s="14"/>
      <c r="AIJ12" s="14"/>
      <c r="AIK12" s="14"/>
      <c r="AIL12" s="14"/>
      <c r="AIM12" s="14"/>
      <c r="AIN12" s="14"/>
      <c r="AIO12" s="14"/>
      <c r="AIP12" s="14"/>
      <c r="AIQ12" s="14"/>
      <c r="AIR12" s="14"/>
      <c r="AIS12" s="14"/>
      <c r="AIT12" s="14"/>
      <c r="AIU12" s="14"/>
      <c r="AIV12" s="14"/>
      <c r="AIW12" s="14"/>
      <c r="AIX12" s="14"/>
      <c r="AIY12" s="14"/>
      <c r="AIZ12" s="14"/>
      <c r="AJA12" s="14"/>
      <c r="AJB12" s="14"/>
      <c r="AJC12" s="14"/>
      <c r="AJD12" s="14"/>
      <c r="AJE12" s="14"/>
      <c r="AJF12" s="14"/>
      <c r="AJG12" s="14"/>
      <c r="AJH12" s="14"/>
      <c r="AJI12" s="14"/>
      <c r="AJJ12" s="14"/>
      <c r="AJK12" s="14"/>
      <c r="AJL12" s="14"/>
      <c r="AJM12" s="14"/>
      <c r="AJN12" s="14"/>
      <c r="AJO12" s="14"/>
      <c r="AJP12" s="14"/>
      <c r="AJQ12" s="14"/>
      <c r="AJR12" s="14"/>
      <c r="AJS12" s="14"/>
      <c r="AJT12" s="14"/>
      <c r="AJU12" s="14"/>
      <c r="AJV12" s="14"/>
      <c r="AJW12" s="14"/>
      <c r="AJX12" s="14"/>
      <c r="AJY12" s="14"/>
      <c r="AJZ12" s="14"/>
      <c r="AKA12" s="14"/>
      <c r="AKB12" s="14"/>
      <c r="AKC12" s="14"/>
      <c r="AKD12" s="14"/>
      <c r="AKE12" s="14"/>
      <c r="AKF12" s="14"/>
      <c r="AKG12" s="14"/>
      <c r="AKH12" s="14"/>
      <c r="AKI12" s="14"/>
      <c r="AKJ12" s="14"/>
      <c r="AKK12" s="14"/>
      <c r="AKL12" s="14"/>
      <c r="AKM12" s="14"/>
      <c r="AKN12" s="14"/>
      <c r="AKO12" s="14"/>
      <c r="AKP12" s="14"/>
      <c r="AKQ12" s="14"/>
      <c r="AKR12" s="14"/>
      <c r="AKS12" s="14"/>
      <c r="AKT12" s="14"/>
      <c r="AKU12" s="14"/>
      <c r="AKV12" s="14"/>
      <c r="AKW12" s="14"/>
      <c r="AKX12" s="14"/>
      <c r="AKY12" s="14"/>
      <c r="AKZ12" s="14"/>
      <c r="ALA12" s="14"/>
      <c r="ALB12" s="14"/>
      <c r="ALC12" s="14"/>
      <c r="ALD12" s="14"/>
      <c r="ALE12" s="14"/>
      <c r="ALF12" s="14"/>
      <c r="ALG12" s="14"/>
      <c r="ALH12" s="14"/>
      <c r="ALI12" s="14"/>
      <c r="ALJ12" s="14"/>
      <c r="ALK12" s="14"/>
      <c r="ALL12" s="14"/>
      <c r="ALM12" s="14"/>
      <c r="ALN12" s="14"/>
      <c r="ALO12" s="14"/>
      <c r="ALP12" s="14"/>
      <c r="ALQ12" s="14"/>
      <c r="ALR12" s="14"/>
      <c r="ALS12" s="14"/>
      <c r="ALT12" s="14"/>
      <c r="ALU12" s="14"/>
      <c r="ALV12" s="14"/>
      <c r="ALW12" s="14"/>
      <c r="ALX12" s="14"/>
      <c r="ALY12" s="14"/>
      <c r="ALZ12" s="14"/>
      <c r="AMA12" s="14"/>
      <c r="AMB12" s="14"/>
      <c r="AMC12" s="6"/>
      <c r="AMD12" s="6"/>
      <c r="AME12" s="6"/>
      <c r="AMF12" s="6"/>
      <c r="AMG12" s="6"/>
      <c r="AMH12" s="6"/>
    </row>
    <row r="13" spans="1:1022" ht="17.100000000000001" customHeight="1">
      <c r="A13" s="135" t="str">
        <f>Synthèse!A19</f>
        <v>Cadres</v>
      </c>
      <c r="B13" s="41" t="str">
        <f>Synthèse!B19</f>
        <v>2.1</v>
      </c>
      <c r="C13" s="40" t="str">
        <f>Synthèse!C19</f>
        <v>Chaque cadre a-t-il un titre de cadre ?</v>
      </c>
      <c r="D13" s="41" t="s">
        <v>31</v>
      </c>
      <c r="E13" s="42"/>
      <c r="F13" s="40"/>
    </row>
    <row r="14" spans="1:1022" ht="33.6" customHeight="1">
      <c r="A14" s="135"/>
      <c r="B14" s="41" t="str">
        <f>Synthèse!B20</f>
        <v>2.2</v>
      </c>
      <c r="C14" s="40" t="str">
        <f>Synthèse!C20</f>
        <v>Pour chaque cadre ayant un titre de cadre, ce titre de cadre est-il pertinent ?</v>
      </c>
      <c r="D14" s="41" t="s">
        <v>31</v>
      </c>
      <c r="E14" s="40"/>
      <c r="F14" s="40"/>
    </row>
    <row r="15" spans="1:1022"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22" ht="57">
      <c r="A16" s="135"/>
      <c r="B16" s="12" t="str">
        <f>Synthèse!B23</f>
        <v>3.2</v>
      </c>
      <c r="C16" s="3" t="str">
        <f>Synthèse!C23</f>
        <v>Dans chaque page web, le contraste entre la couleur du texte et la couleur de son arrière-plan est-il suffisamment élevé (hors cas particuliers) ?</v>
      </c>
      <c r="D16" s="12" t="s">
        <v>30</v>
      </c>
      <c r="E16" s="7" t="s">
        <v>303</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29</v>
      </c>
      <c r="E17" s="7"/>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row>
    <row r="20" spans="1:6" ht="42.75">
      <c r="A20" s="135"/>
      <c r="B20" s="41" t="str">
        <f>Synthèse!B28</f>
        <v>4.3</v>
      </c>
      <c r="C20" s="40" t="str">
        <f>Synthèse!C28</f>
        <v>Chaque média temporel synchronisé pré-enregistré a-t-il, si nécessaire, des sous-titres synchronisés (hors cas particuliers) ?</v>
      </c>
      <c r="D20" s="41" t="s">
        <v>31</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31</v>
      </c>
      <c r="E21" s="40"/>
      <c r="F21" s="40"/>
    </row>
    <row r="22" spans="1:6" ht="42.75">
      <c r="A22" s="135"/>
      <c r="B22" s="41" t="str">
        <f>Synthèse!B30</f>
        <v>4.5</v>
      </c>
      <c r="C22" s="40" t="str">
        <f>Synthèse!C30</f>
        <v>Chaque média temporel pré-enregistré a-t-il, si nécessaire, une audiodescription synchronisée (hors cas particuliers) ?</v>
      </c>
      <c r="D22" s="41" t="s">
        <v>31</v>
      </c>
      <c r="E22" s="40"/>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31</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114">
      <c r="A39" s="135" t="str">
        <f>Synthèse!A49</f>
        <v>Liens</v>
      </c>
      <c r="B39" s="41" t="str">
        <f>Synthèse!B49</f>
        <v>6.1</v>
      </c>
      <c r="C39" s="40" t="str">
        <f>Synthèse!C49</f>
        <v>Chaque lien est-il explicite (hors cas particuliers) ?</v>
      </c>
      <c r="D39" s="41" t="s">
        <v>30</v>
      </c>
      <c r="E39" s="40" t="s">
        <v>410</v>
      </c>
      <c r="F39" s="40"/>
    </row>
    <row r="40" spans="1:6" ht="28.5">
      <c r="A40" s="135"/>
      <c r="B40" s="41" t="str">
        <f>Synthèse!B50</f>
        <v>6.2</v>
      </c>
      <c r="C40" s="40" t="str">
        <f>Synthèse!C50</f>
        <v>Dans chaque page web, chaque lien, à l’exception des ancres, a-t-il un intitulé ?</v>
      </c>
      <c r="D40" s="41" t="s">
        <v>29</v>
      </c>
      <c r="E40" s="40"/>
      <c r="F40" s="40"/>
    </row>
    <row r="41" spans="1:6" ht="390">
      <c r="A41" s="135" t="str">
        <f>Synthèse!A52</f>
        <v>Scripts</v>
      </c>
      <c r="B41" s="12" t="str">
        <f>Synthèse!B52</f>
        <v>7.1</v>
      </c>
      <c r="C41" s="3" t="str">
        <f>Synthèse!C52</f>
        <v>Chaque script est-il, si nécessaire, compatible avec les technologies d’assistance ?</v>
      </c>
      <c r="D41" s="12" t="s">
        <v>30</v>
      </c>
      <c r="E41" s="3" t="s">
        <v>412</v>
      </c>
      <c r="F41" s="7"/>
    </row>
    <row r="42" spans="1:6" ht="143.25">
      <c r="A42" s="135"/>
      <c r="B42" s="12" t="str">
        <f>Synthèse!B53</f>
        <v>7.2</v>
      </c>
      <c r="C42" s="3" t="str">
        <f>Synthèse!C53</f>
        <v>Pour chaque script ayant une alternative, cette alternative est-elle pertinente ?</v>
      </c>
      <c r="D42" s="12" t="s">
        <v>31</v>
      </c>
      <c r="E42" s="3" t="s">
        <v>409</v>
      </c>
      <c r="F42" s="7"/>
    </row>
    <row r="43" spans="1:6" ht="42.75">
      <c r="A43" s="135"/>
      <c r="B43" s="12" t="str">
        <f>Synthèse!B54</f>
        <v>7.3</v>
      </c>
      <c r="C43" s="3" t="str">
        <f>Synthèse!C54</f>
        <v>Chaque script est-il contrôlable par le clavier et par tout dispositif de pointage (hors cas particuliers) ?</v>
      </c>
      <c r="D43" s="12" t="s">
        <v>29</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42.75">
      <c r="A45" s="135"/>
      <c r="B45" s="12" t="str">
        <f>Synthèse!B56</f>
        <v>7.5</v>
      </c>
      <c r="C45" s="3" t="str">
        <f>Synthèse!C56</f>
        <v>Dans chaque page web, les messages de statut sont-ils correctement restitués par les technologies d’assistance ?</v>
      </c>
      <c r="D45" s="12" t="s">
        <v>31</v>
      </c>
      <c r="E45" s="7"/>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28.5">
      <c r="A51" s="135"/>
      <c r="B51" s="41" t="str">
        <f>Synthèse!B63</f>
        <v>8.6</v>
      </c>
      <c r="C51" s="40" t="str">
        <f>Synthèse!C63</f>
        <v>Pour chaque page web ayant un titre de page, ce titre est-il pertinent ?</v>
      </c>
      <c r="D51" s="41" t="s">
        <v>29</v>
      </c>
      <c r="E51" s="40"/>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57">
      <c r="A54" s="135"/>
      <c r="B54" s="41" t="str">
        <f>Synthèse!B66</f>
        <v>8.9</v>
      </c>
      <c r="C54" s="40" t="str">
        <f>Synthèse!C66</f>
        <v>Dans chaque page web, les balises ne doivent pas être utilisées uniquement à des fins de présentation. Cette règle est-elle respectée ?</v>
      </c>
      <c r="D54" s="41" t="s">
        <v>29</v>
      </c>
      <c r="E54" s="40" t="s">
        <v>413</v>
      </c>
      <c r="F54" s="40"/>
    </row>
    <row r="55" spans="1:6" ht="28.5">
      <c r="A55" s="135"/>
      <c r="B55" s="41" t="str">
        <f>Synthèse!B67</f>
        <v>8.10</v>
      </c>
      <c r="C55" s="40" t="str">
        <f>Synthèse!C67</f>
        <v>Dans chaque page web, les changements du sens de lecture sont-ils signalés ?</v>
      </c>
      <c r="D55" s="41" t="s">
        <v>31</v>
      </c>
      <c r="E55" s="40"/>
      <c r="F55" s="40"/>
    </row>
    <row r="56" spans="1:6" ht="28.5">
      <c r="A56" s="135" t="str">
        <f>Synthèse!A69</f>
        <v>Structure</v>
      </c>
      <c r="B56" s="69" t="str">
        <f>Synthèse!B69</f>
        <v>9.1</v>
      </c>
      <c r="C56" s="44" t="str">
        <f>Synthèse!C69</f>
        <v>Dans chaque page web, l’information est-elle structurée par l’utilisation appropriée de titres ?</v>
      </c>
      <c r="D56" s="69" t="s">
        <v>29</v>
      </c>
      <c r="E56" s="44"/>
      <c r="F56" s="44"/>
    </row>
    <row r="57" spans="1:6" ht="42.75">
      <c r="A57" s="135"/>
      <c r="B57" s="69" t="str">
        <f>Synthèse!B70</f>
        <v>9.2</v>
      </c>
      <c r="C57" s="44" t="str">
        <f>Synthèse!C70</f>
        <v>Dans chaque page web, la structure du document est-elle cohérente (hors cas particuliers) ?</v>
      </c>
      <c r="D57" s="69" t="s">
        <v>31</v>
      </c>
      <c r="E57" s="44"/>
      <c r="F57" s="44"/>
    </row>
    <row r="58" spans="1:6" ht="28.5">
      <c r="A58" s="135"/>
      <c r="B58" s="69" t="str">
        <f>Synthèse!B71</f>
        <v>9.3</v>
      </c>
      <c r="C58" s="44" t="str">
        <f>Synthèse!C71</f>
        <v>Dans chaque page web, chaque liste est-elle correctement structurée ?</v>
      </c>
      <c r="D58" s="69" t="s">
        <v>29</v>
      </c>
      <c r="E58" s="44"/>
      <c r="F58" s="44"/>
    </row>
    <row r="59" spans="1:6" ht="28.5">
      <c r="A59" s="135"/>
      <c r="B59" s="69" t="str">
        <f>Synthèse!B72</f>
        <v>9.4</v>
      </c>
      <c r="C59" s="44" t="str">
        <f>Synthèse!C72</f>
        <v>Dans chaque page web, chaque citation est-elle correctement indiquée ?</v>
      </c>
      <c r="D59" s="69" t="s">
        <v>31</v>
      </c>
      <c r="E59" s="44"/>
      <c r="F59" s="44"/>
    </row>
    <row r="60" spans="1:6" ht="42.75">
      <c r="A60" s="135" t="str">
        <f>Synthèse!A74</f>
        <v>Présentation</v>
      </c>
      <c r="B60" s="41" t="str">
        <f>Synthèse!B74</f>
        <v>10.1</v>
      </c>
      <c r="C60" s="40" t="str">
        <f>Synthèse!C74</f>
        <v>Dans le site web, des feuilles de styles sont-elles utilisées pour contrôler la présentation de l’information ?</v>
      </c>
      <c r="D60" s="41" t="s">
        <v>29</v>
      </c>
      <c r="E60" s="40"/>
      <c r="F60" s="40"/>
    </row>
    <row r="61" spans="1:6" ht="42.75">
      <c r="A61" s="135"/>
      <c r="B61" s="41" t="str">
        <f>Synthèse!B75</f>
        <v>10.2</v>
      </c>
      <c r="C61" s="40" t="str">
        <f>Synthèse!C75</f>
        <v>Dans chaque page web, le contenu visible reste-t-il présent lorsque les feuilles de styles sont désactivées ?</v>
      </c>
      <c r="D61" s="41" t="s">
        <v>29</v>
      </c>
      <c r="E61" s="40"/>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57">
      <c r="A66" s="135"/>
      <c r="B66" s="41" t="str">
        <f>Synthèse!B80</f>
        <v>10.7</v>
      </c>
      <c r="C66" s="40" t="str">
        <f>Synthèse!C80</f>
        <v>Dans chaque page web, pour chaque élément recevant le focus, la prise de focus est-elle visible ?</v>
      </c>
      <c r="D66" s="41" t="s">
        <v>30</v>
      </c>
      <c r="E66" s="40" t="s">
        <v>414</v>
      </c>
      <c r="F66" s="40"/>
    </row>
    <row r="67" spans="1:6" ht="42.75">
      <c r="A67" s="135"/>
      <c r="B67" s="41" t="str">
        <f>Synthèse!B81</f>
        <v>10.8</v>
      </c>
      <c r="C67" s="40" t="str">
        <f>Synthèse!C81</f>
        <v>Pour chaque page web, les contenus cachés ont-ils vocation à être ignorés par les technologies d’assistance ?</v>
      </c>
      <c r="D67" s="41" t="s">
        <v>29</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8.5">
      <c r="A74" s="135" t="str">
        <f>Synthèse!A89</f>
        <v>Formulaires</v>
      </c>
      <c r="B74" s="12" t="str">
        <f>Synthèse!B89</f>
        <v>11.1</v>
      </c>
      <c r="C74" s="3" t="str">
        <f>Synthèse!C89</f>
        <v>Chaque champ de formulaire a-t-il une étiquette ?</v>
      </c>
      <c r="D74" s="12" t="s">
        <v>31</v>
      </c>
      <c r="E74" s="3"/>
      <c r="F74" s="3"/>
    </row>
    <row r="75" spans="1:6" ht="42.75">
      <c r="A75" s="135"/>
      <c r="B75" s="12" t="str">
        <f>Synthèse!B90</f>
        <v>11.2</v>
      </c>
      <c r="C75" s="3" t="str">
        <f>Synthèse!C90</f>
        <v>Chaque étiquette associée à un champ de formulaire est-elle pertinente (hors cas particuliers) ?</v>
      </c>
      <c r="D75" s="12" t="s">
        <v>31</v>
      </c>
      <c r="E75" s="3"/>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31</v>
      </c>
      <c r="E76" s="3"/>
      <c r="F76" s="3"/>
    </row>
    <row r="77" spans="1:6" ht="42.75">
      <c r="A77" s="135"/>
      <c r="B77" s="12" t="str">
        <f>Synthèse!B92</f>
        <v>11.4</v>
      </c>
      <c r="C77" s="3" t="str">
        <f>Synthèse!C92</f>
        <v>Dans chaque formulaire, chaque étiquette de champ et son champ associé sont-ils accolés (hors cas particuliers) ?</v>
      </c>
      <c r="D77" s="12" t="s">
        <v>31</v>
      </c>
      <c r="E77" s="3"/>
      <c r="F77" s="3"/>
    </row>
    <row r="78" spans="1:6" ht="28.5">
      <c r="A78" s="135"/>
      <c r="B78" s="12" t="str">
        <f>Synthèse!B93</f>
        <v>11.5</v>
      </c>
      <c r="C78" s="3" t="str">
        <f>Synthèse!C93</f>
        <v>Dans chaque formulaire, les champs de même nature sont-ils regroupés, si nécessaire ?</v>
      </c>
      <c r="D78" s="12" t="s">
        <v>31</v>
      </c>
      <c r="E78" s="3"/>
      <c r="F78" s="3"/>
    </row>
    <row r="79" spans="1:6" ht="28.5">
      <c r="A79" s="135"/>
      <c r="B79" s="12" t="str">
        <f>Synthèse!B94</f>
        <v>11.6</v>
      </c>
      <c r="C79" s="3" t="str">
        <f>Synthèse!C94</f>
        <v>Dans chaque formulaire, chaque regroupement de champs de formulaire a-t-il une légende ?</v>
      </c>
      <c r="D79" s="12" t="s">
        <v>31</v>
      </c>
      <c r="E79" s="7"/>
      <c r="F79" s="7"/>
    </row>
    <row r="80" spans="1:6" ht="42.75">
      <c r="A80" s="135"/>
      <c r="B80" s="12" t="str">
        <f>Synthèse!B95</f>
        <v>11.7</v>
      </c>
      <c r="C80" s="3" t="str">
        <f>Synthèse!C95</f>
        <v>Dans chaque formulaire, chaque légende associée à un regroupement de champs de même nature est-elle pertinente ?</v>
      </c>
      <c r="D80" s="12" t="s">
        <v>31</v>
      </c>
      <c r="E80" s="7"/>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28.5">
      <c r="A82" s="135"/>
      <c r="B82" s="12" t="str">
        <f>Synthèse!B97</f>
        <v>11.9</v>
      </c>
      <c r="C82" s="3" t="str">
        <f>Synthèse!C97</f>
        <v>Dans chaque formulaire, l’intitulé de chaque bouton est-il pertinent (hors cas particuliers) ?</v>
      </c>
      <c r="D82" s="12" t="s">
        <v>31</v>
      </c>
      <c r="E82" s="7"/>
      <c r="F82" s="7"/>
    </row>
    <row r="83" spans="1:6" ht="42.75">
      <c r="A83" s="135"/>
      <c r="B83" s="12" t="str">
        <f>Synthèse!B98</f>
        <v>11.10</v>
      </c>
      <c r="C83" s="3" t="str">
        <f>Synthèse!C98</f>
        <v>Dans chaque formulaire, le contrôle de saisie est-il utilisé de manière pertinente (hors cas particuliers) ?</v>
      </c>
      <c r="D83" s="12" t="s">
        <v>31</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57">
      <c r="A86" s="135"/>
      <c r="B86" s="12" t="str">
        <f>Synthèse!B101</f>
        <v>11.13</v>
      </c>
      <c r="C86" s="3" t="str">
        <f>Synthèse!C101</f>
        <v>La finalité d’un champ de saisie peut-elle être déduite pour faciliter le remplissage automatique des champs avec les données de l’utilisateur ?</v>
      </c>
      <c r="D86" s="12" t="s">
        <v>31</v>
      </c>
      <c r="E86" s="7"/>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31</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29</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57">
      <c r="A100" s="135"/>
      <c r="B100" s="12" t="str">
        <f>Synthèse!B117</f>
        <v>13.3</v>
      </c>
      <c r="C100" s="3" t="str">
        <f>Synthèse!C117</f>
        <v>Dans chaque page web, chaque document bureautique en téléchargement possède-t-il, si nécessaire, une version accessible (hors cas particuliers) ?</v>
      </c>
      <c r="D100" s="12" t="s">
        <v>31</v>
      </c>
      <c r="E100" s="3"/>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4" priority="2" stopIfTrue="1" operator="equal">
      <formula>"C"</formula>
    </cfRule>
  </conditionalFormatting>
  <conditionalFormatting sqref="D4:D109">
    <cfRule type="cellIs" dxfId="3" priority="4" stopIfTrue="1" operator="equal">
      <formula>"NA"</formula>
    </cfRule>
  </conditionalFormatting>
  <conditionalFormatting sqref="D4:D109">
    <cfRule type="cellIs" dxfId="2" priority="1" stopIfTrue="1" operator="equal">
      <formula>"NCT"</formula>
    </cfRule>
    <cfRule type="cellIs" dxfId="1" priority="3" stopIfTrue="1" operator="equal">
      <formula>"NC"</formula>
    </cfRule>
  </conditionalFormatting>
  <conditionalFormatting sqref="D4:D109">
    <cfRule type="cellIs" dxfId="0"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
  <headerFooter alignWithMargins="0">
    <oddHeader>&amp;LRGAA 3.0 - Relevé pour le site : wwww.site.fr&amp;R&amp;P/&amp;N -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Z127"/>
  <sheetViews>
    <sheetView zoomScale="85" zoomScaleNormal="85" workbookViewId="0">
      <pane xSplit="7" ySplit="8" topLeftCell="H39" activePane="bottomRight" state="frozen"/>
      <selection pane="topRight" activeCell="I1" sqref="I1"/>
      <selection pane="bottomLeft" activeCell="A9" sqref="A9"/>
      <selection pane="bottomRight" activeCell="O49" sqref="O49:Q49"/>
    </sheetView>
  </sheetViews>
  <sheetFormatPr baseColWidth="10" defaultColWidth="10.77734375" defaultRowHeight="15"/>
  <cols>
    <col min="1" max="1" width="3.77734375" style="8" customWidth="1"/>
    <col min="2" max="2" width="5.33203125" style="8" customWidth="1"/>
    <col min="3" max="3" width="35.77734375" style="8" customWidth="1"/>
    <col min="4" max="4" width="5.77734375" style="30" customWidth="1"/>
    <col min="5" max="7" width="4.33203125" style="31" customWidth="1"/>
    <col min="8" max="17" width="6.33203125" style="10" customWidth="1"/>
    <col min="18" max="18" width="14.109375" style="8" customWidth="1"/>
    <col min="19" max="19" width="20.77734375" style="8" customWidth="1"/>
    <col min="20" max="20" width="30.77734375" style="8" customWidth="1"/>
    <col min="21" max="21" width="20.77734375" style="8" customWidth="1"/>
    <col min="22" max="22" width="30.77734375" style="8" customWidth="1"/>
    <col min="23" max="988" width="14.109375" style="8" customWidth="1"/>
    <col min="989" max="989" width="10.77734375" style="8" customWidth="1"/>
    <col min="990" max="16384" width="10.77734375" style="8"/>
  </cols>
  <sheetData>
    <row r="1" spans="1:988" ht="18">
      <c r="A1" s="129" t="s">
        <v>274</v>
      </c>
      <c r="B1" s="129"/>
      <c r="C1" s="129"/>
      <c r="D1" s="129"/>
      <c r="E1" s="129"/>
      <c r="F1" s="129"/>
      <c r="G1" s="129"/>
      <c r="H1" s="130"/>
      <c r="I1" s="130"/>
      <c r="J1" s="130"/>
      <c r="K1" s="130"/>
      <c r="L1" s="130"/>
      <c r="M1" s="130"/>
      <c r="N1" s="130"/>
      <c r="O1" s="130"/>
      <c r="P1" s="130"/>
      <c r="Q1" s="130"/>
    </row>
    <row r="2" spans="1:988" ht="47.1" customHeight="1">
      <c r="A2" s="124" t="s">
        <v>272</v>
      </c>
      <c r="B2" s="124"/>
      <c r="C2" s="124"/>
      <c r="D2" s="124"/>
      <c r="E2" s="124"/>
      <c r="F2" s="124"/>
      <c r="G2" s="124"/>
      <c r="H2" s="124" t="s">
        <v>273</v>
      </c>
      <c r="I2" s="124"/>
      <c r="J2" s="124"/>
      <c r="K2" s="124"/>
      <c r="L2" s="124"/>
      <c r="M2" s="124"/>
      <c r="N2" s="124"/>
      <c r="O2" s="124"/>
      <c r="P2" s="124"/>
      <c r="Q2" s="124"/>
      <c r="S2" s="76" t="s">
        <v>280</v>
      </c>
      <c r="T2" s="77"/>
      <c r="U2" s="77"/>
      <c r="V2" s="78"/>
    </row>
    <row r="3" spans="1:988" ht="39" customHeight="1">
      <c r="A3" s="125">
        <f>COUNTIF(Synthèse!D9:D126,"C")/(COUNTIF(Synthèse!D9:D126,"C")+COUNTIF(Synthèse!D9:D126,"NC"))</f>
        <v>0.55072463768115942</v>
      </c>
      <c r="B3" s="126"/>
      <c r="C3" s="126"/>
      <c r="D3" s="126"/>
      <c r="E3" s="126"/>
      <c r="F3" s="126"/>
      <c r="G3" s="126"/>
      <c r="H3" s="125" t="str">
        <f>ROUND(AVERAGEIF(Synthèse!H8:Q8,"&lt;&gt;NA")*100,1)&amp;"%"</f>
        <v>64,9%</v>
      </c>
      <c r="I3" s="126"/>
      <c r="J3" s="126"/>
      <c r="K3" s="126"/>
      <c r="L3" s="126"/>
      <c r="M3" s="126"/>
      <c r="N3" s="126"/>
      <c r="O3" s="126"/>
      <c r="P3" s="126"/>
      <c r="Q3" s="126"/>
      <c r="S3" s="113" t="s">
        <v>281</v>
      </c>
      <c r="T3" s="114"/>
      <c r="U3" s="114"/>
      <c r="V3" s="115"/>
    </row>
    <row r="4" spans="1:988" ht="69.95" customHeight="1">
      <c r="A4" s="128" t="s">
        <v>32</v>
      </c>
      <c r="B4" s="128" t="s">
        <v>247</v>
      </c>
      <c r="C4" s="127" t="s">
        <v>250</v>
      </c>
      <c r="D4" s="128" t="s">
        <v>267</v>
      </c>
      <c r="E4" s="128" t="s">
        <v>271</v>
      </c>
      <c r="F4" s="128" t="s">
        <v>270</v>
      </c>
      <c r="G4" s="128" t="s">
        <v>269</v>
      </c>
      <c r="H4" s="61" t="str">
        <f>_xlfn.CONCAT(Échantillon!A9, " ", Échantillon!B9)</f>
        <v>P01 Accueil</v>
      </c>
      <c r="I4" s="62" t="str">
        <f>_xlfn.CONCAT(Échantillon!A10, " ", Échantillon!B10)</f>
        <v>P02 Nous contacter</v>
      </c>
      <c r="J4" s="62" t="str">
        <f>_xlfn.CONCAT(Échantillon!A11, " ", Échantillon!B11)</f>
        <v>P03 Aide et accessibilité</v>
      </c>
      <c r="K4" s="62" t="str">
        <f>_xlfn.CONCAT(Échantillon!A12, " ", Échantillon!B12)</f>
        <v>P04 Résultats d’une recherche</v>
      </c>
      <c r="L4" s="62" t="str">
        <f>_xlfn.CONCAT(Échantillon!A13, " ", Échantillon!B13)</f>
        <v>P05 Crédits et informations légales</v>
      </c>
      <c r="M4" s="62" t="str">
        <f>_xlfn.CONCAT(Échantillon!A14, " ", Échantillon!B14)</f>
        <v>P06 Plan du site</v>
      </c>
      <c r="N4" s="62" t="str">
        <f>_xlfn.CONCAT(Échantillon!A15, " ", Échantillon!B15)</f>
        <v>P07 Qu'est-ce que le bon état des eaux ?</v>
      </c>
      <c r="O4" s="62" t="str">
        <f>_xlfn.CONCAT(Échantillon!A16, " ", Échantillon!B16)</f>
        <v>P08 Les Sage du bassin Loire-Bretagne</v>
      </c>
      <c r="P4" s="62" t="str">
        <f>_xlfn.CONCAT(Échantillon!A17, " ", Échantillon!B17)</f>
        <v>P09 Qu'est-ce que le Sdage ?</v>
      </c>
      <c r="Q4" s="62" t="str">
        <f>_xlfn.CONCAT(Échantillon!A18, " ", Échantillon!B18)</f>
        <v>P10 Foire aux questions</v>
      </c>
      <c r="R4" s="54"/>
      <c r="S4" s="116"/>
      <c r="T4" s="117"/>
      <c r="U4" s="117"/>
      <c r="V4" s="118"/>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row>
    <row r="5" spans="1:988" s="1" customFormat="1">
      <c r="A5" s="128"/>
      <c r="B5" s="128"/>
      <c r="C5" s="127"/>
      <c r="D5" s="128"/>
      <c r="E5" s="128"/>
      <c r="F5" s="128"/>
      <c r="G5" s="128"/>
      <c r="H5" s="63">
        <f>SUM(COUNTIF(H9:H17,"C"),COUNTIF(H19:H20,"C"),COUNTIF(H22:H24,"C"),COUNTIF(H26:H38,"C"),COUNTIF(H40:H47,"C"),COUNTIF(H49:H50,"C"),COUNTIF(H52:H56,"C"),COUNTIF(H58:H67,"C"),COUNTIF(H69:H72,"C"),COUNTIF(H74:H87,"C"),COUNTIF(H89:H101,"C"),COUNTIF(H103:H113,"C"),COUNTIF(H115:H126,"C"),COUNTIF(H9:H17,"CT"),COUNTIF(H19:H20,"CT"),COUNTIF(H22:H24,"CT"),COUNTIF(H26:H38,"CT"),COUNTIF(H40:H47,"CT"),COUNTIF(H49:H50,"CT"),COUNTIF(H52:H56,"CT"),COUNTIF(H58:H67,"CT"),COUNTIF(H69:H72,"CT"),COUNTIF(H74:H87,"CT"),COUNTIF(H89:H101,"CT"),COUNTIF(H103:H113,"CT"),COUNTIF(H115:H126,"CT"))</f>
        <v>34</v>
      </c>
      <c r="I5" s="63">
        <f t="shared" ref="I5:Q5" si="0">SUM(COUNTIF(I9:I17,"C"),COUNTIF(I19:I20,"C"),COUNTIF(I22:I24,"C"),COUNTIF(I26:I38,"C"),COUNTIF(I40:I47,"C"),COUNTIF(I49:I50,"C"),COUNTIF(I52:I56,"C"),COUNTIF(I58:I67,"C"),COUNTIF(I69:I72,"C"),COUNTIF(I74:I87,"C"),COUNTIF(I89:I101,"C"),COUNTIF(I103:I113,"C"),COUNTIF(I115:I126,"C"),COUNTIF(I9:I17,"CT"),COUNTIF(I19:I20,"CT"),COUNTIF(I22:I24,"CT"),COUNTIF(I26:I38,"CT"),COUNTIF(I40:I47,"CT"),COUNTIF(I49:I50,"CT"),COUNTIF(I52:I56,"CT"),COUNTIF(I58:I67,"CT"),COUNTIF(I69:I72,"CT"),COUNTIF(I74:I87,"CT"),COUNTIF(I89:I101,"CT"),COUNTIF(I103:I113,"CT"),COUNTIF(I115:I126,"CT"))</f>
        <v>32</v>
      </c>
      <c r="J5" s="63">
        <f t="shared" si="0"/>
        <v>34</v>
      </c>
      <c r="K5" s="63">
        <f t="shared" si="0"/>
        <v>36</v>
      </c>
      <c r="L5" s="63">
        <f t="shared" si="0"/>
        <v>34</v>
      </c>
      <c r="M5" s="63">
        <f t="shared" si="0"/>
        <v>35</v>
      </c>
      <c r="N5" s="63">
        <f t="shared" si="0"/>
        <v>39</v>
      </c>
      <c r="O5" s="63">
        <f t="shared" si="0"/>
        <v>32</v>
      </c>
      <c r="P5" s="63">
        <f t="shared" si="0"/>
        <v>33</v>
      </c>
      <c r="Q5" s="63">
        <f t="shared" si="0"/>
        <v>33</v>
      </c>
      <c r="R5" s="66" t="s">
        <v>29</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row>
    <row r="6" spans="1:988" s="1" customFormat="1" ht="15.75">
      <c r="A6" s="128"/>
      <c r="B6" s="128"/>
      <c r="C6" s="127"/>
      <c r="D6" s="128"/>
      <c r="E6" s="128"/>
      <c r="F6" s="128"/>
      <c r="G6" s="128"/>
      <c r="H6" s="64">
        <f>SUM(COUNTIF(H9:H17,"NC"),COUNTIF(H19:H20,"NC"),COUNTIF(H22:H24,"NC"),COUNTIF(H26:H38,"NC"),COUNTIF(H40:H47,"NC"),COUNTIF(H49:H50,"NC"),COUNTIF(H52:H56,"NC"),COUNTIF(H58:H67,"NC"),COUNTIF(H69:H72,"NC"),COUNTIF(H74:H87,"NC"),COUNTIF(H89:H101,"NC"),COUNTIF(H103:H113,"NC"),COUNTIF(H115:H126,"NC"),COUNTIF(H9:H17,"NCT"),COUNTIF(H19:H20,"NCT"),COUNTIF(H22:H24,"NCT"),COUNTIF(H26:H38,"NCT"),COUNTIF(H40:H47,"NCT"),COUNTIF(H49:H50,"NCT"),COUNTIF(H52:H56,"NCT"),COUNTIF(H58:H67,"NCT"),COUNTIF(H69:H72,"NCT"),COUNTIF(H74:H87,"NCT"),COUNTIF(H89:H101,"NCT"),COUNTIF(H103:H113,"NCT"),COUNTIF(H115:H126,"NCT"))</f>
        <v>20</v>
      </c>
      <c r="I6" s="64">
        <f t="shared" ref="I6:Q6" si="1">SUM(COUNTIF(I9:I17,"NC"),COUNTIF(I19:I20,"NC"),COUNTIF(I22:I24,"NC"),COUNTIF(I26:I38,"NC"),COUNTIF(I40:I47,"NC"),COUNTIF(I49:I50,"NC"),COUNTIF(I52:I56,"NC"),COUNTIF(I58:I67,"NC"),COUNTIF(I69:I72,"NC"),COUNTIF(I74:I87,"NC"),COUNTIF(I89:I101,"NC"),COUNTIF(I103:I113,"NC"),COUNTIF(I115:I126,"NC"),COUNTIF(I9:I17,"NCT"),COUNTIF(I19:I20,"NCT"),COUNTIF(I22:I24,"NCT"),COUNTIF(I26:I38,"NCT"),COUNTIF(I40:I47,"NCT"),COUNTIF(I49:I50,"NCT"),COUNTIF(I52:I56,"NCT"),COUNTIF(I58:I67,"NCT"),COUNTIF(I69:I72,"NCT"),COUNTIF(I74:I87,"NCT"),COUNTIF(I89:I101,"NCT"),COUNTIF(I103:I113,"NCT"),COUNTIF(I115:I126,"NCT"))</f>
        <v>21</v>
      </c>
      <c r="J6" s="64">
        <f t="shared" si="1"/>
        <v>16</v>
      </c>
      <c r="K6" s="64">
        <f t="shared" si="1"/>
        <v>18</v>
      </c>
      <c r="L6" s="64">
        <f t="shared" si="1"/>
        <v>16</v>
      </c>
      <c r="M6" s="64">
        <f t="shared" si="1"/>
        <v>16</v>
      </c>
      <c r="N6" s="64">
        <f t="shared" si="1"/>
        <v>20</v>
      </c>
      <c r="O6" s="64">
        <f t="shared" si="1"/>
        <v>20</v>
      </c>
      <c r="P6" s="64">
        <f t="shared" si="1"/>
        <v>21</v>
      </c>
      <c r="Q6" s="64">
        <f t="shared" si="1"/>
        <v>17</v>
      </c>
      <c r="R6" s="67" t="s">
        <v>30</v>
      </c>
      <c r="S6" s="121" t="s">
        <v>275</v>
      </c>
      <c r="T6" s="121"/>
      <c r="U6" s="121"/>
      <c r="V6" s="121"/>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row>
    <row r="7" spans="1:988" s="1" customFormat="1" ht="15.75">
      <c r="A7" s="128"/>
      <c r="B7" s="128"/>
      <c r="C7" s="127"/>
      <c r="D7" s="128"/>
      <c r="E7" s="128"/>
      <c r="F7" s="128"/>
      <c r="G7" s="128"/>
      <c r="H7" s="65">
        <f t="shared" ref="H7:Q7" si="2">SUM(COUNTIF(H9:H17,"NA"),COUNTIF(H19:H20,"NA"),COUNTIF(H22:H24,"NA"),COUNTIF(H26:H38,"NA"),COUNTIF(H40:H47,"NA"),COUNTIF(H49:H50,"NA"),COUNTIF(H52:H56,"NA"),COUNTIF(H58:H67,"NA"),COUNTIF(H69:H72,"NA"),COUNTIF(H74:H87,"NA"),COUNTIF(H89:H101,"NA"),COUNTIF(H103:H113,"NA"),COUNTIF(H115:H126,"NA"))</f>
        <v>52</v>
      </c>
      <c r="I7" s="65">
        <f t="shared" si="2"/>
        <v>53</v>
      </c>
      <c r="J7" s="65">
        <f t="shared" si="2"/>
        <v>56</v>
      </c>
      <c r="K7" s="65">
        <f t="shared" si="2"/>
        <v>52</v>
      </c>
      <c r="L7" s="65">
        <f t="shared" si="2"/>
        <v>56</v>
      </c>
      <c r="M7" s="65">
        <f t="shared" si="2"/>
        <v>55</v>
      </c>
      <c r="N7" s="65">
        <f t="shared" si="2"/>
        <v>47</v>
      </c>
      <c r="O7" s="65">
        <f t="shared" si="2"/>
        <v>54</v>
      </c>
      <c r="P7" s="65">
        <f t="shared" si="2"/>
        <v>52</v>
      </c>
      <c r="Q7" s="65">
        <f t="shared" si="2"/>
        <v>56</v>
      </c>
      <c r="R7" s="68" t="s">
        <v>31</v>
      </c>
      <c r="S7" s="119" t="s">
        <v>278</v>
      </c>
      <c r="T7" s="120"/>
      <c r="U7" s="119" t="s">
        <v>279</v>
      </c>
      <c r="V7" s="120"/>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c r="MY7" s="6"/>
      <c r="MZ7" s="6"/>
      <c r="NA7" s="6"/>
      <c r="NB7" s="6"/>
      <c r="NC7" s="6"/>
      <c r="ND7" s="6"/>
      <c r="NE7" s="6"/>
      <c r="NF7" s="6"/>
      <c r="NG7" s="6"/>
      <c r="NH7" s="6"/>
      <c r="NI7" s="6"/>
      <c r="NJ7" s="6"/>
      <c r="NK7" s="6"/>
      <c r="NL7" s="6"/>
      <c r="NM7" s="6"/>
      <c r="NN7" s="6"/>
      <c r="NO7" s="6"/>
      <c r="NP7" s="6"/>
      <c r="NQ7" s="6"/>
      <c r="NR7" s="6"/>
      <c r="NS7" s="6"/>
      <c r="NT7" s="6"/>
      <c r="NU7" s="6"/>
      <c r="NV7" s="6"/>
      <c r="NW7" s="6"/>
      <c r="NX7" s="6"/>
      <c r="NY7" s="6"/>
      <c r="NZ7" s="6"/>
      <c r="OA7" s="6"/>
      <c r="OB7" s="6"/>
      <c r="OC7" s="6"/>
      <c r="OD7" s="6"/>
      <c r="OE7" s="6"/>
      <c r="OF7" s="6"/>
      <c r="OG7" s="6"/>
      <c r="OH7" s="6"/>
      <c r="OI7" s="6"/>
      <c r="OJ7" s="6"/>
      <c r="OK7" s="6"/>
      <c r="OL7" s="6"/>
      <c r="OM7" s="6"/>
      <c r="ON7" s="6"/>
      <c r="OO7" s="6"/>
      <c r="OP7" s="6"/>
      <c r="OQ7" s="6"/>
      <c r="OR7" s="6"/>
      <c r="OS7" s="6"/>
      <c r="OT7" s="6"/>
      <c r="OU7" s="6"/>
      <c r="OV7" s="6"/>
      <c r="OW7" s="6"/>
      <c r="OX7" s="6"/>
      <c r="OY7" s="6"/>
      <c r="OZ7" s="6"/>
      <c r="PA7" s="6"/>
      <c r="PB7" s="6"/>
      <c r="PC7" s="6"/>
      <c r="PD7" s="6"/>
      <c r="PE7" s="6"/>
      <c r="PF7" s="6"/>
      <c r="PG7" s="6"/>
      <c r="PH7" s="6"/>
      <c r="PI7" s="6"/>
      <c r="PJ7" s="6"/>
      <c r="PK7" s="6"/>
      <c r="PL7" s="6"/>
      <c r="PM7" s="6"/>
      <c r="PN7" s="6"/>
      <c r="PO7" s="6"/>
      <c r="PP7" s="6"/>
      <c r="PQ7" s="6"/>
      <c r="PR7" s="6"/>
      <c r="PS7" s="6"/>
      <c r="PT7" s="6"/>
      <c r="PU7" s="6"/>
      <c r="PV7" s="6"/>
      <c r="PW7" s="6"/>
      <c r="PX7" s="6"/>
      <c r="PY7" s="6"/>
      <c r="PZ7" s="6"/>
      <c r="QA7" s="6"/>
      <c r="QB7" s="6"/>
      <c r="QC7" s="6"/>
      <c r="QD7" s="6"/>
      <c r="QE7" s="6"/>
      <c r="QF7" s="6"/>
      <c r="QG7" s="6"/>
      <c r="QH7" s="6"/>
      <c r="QI7" s="6"/>
      <c r="QJ7" s="6"/>
      <c r="QK7" s="6"/>
      <c r="QL7" s="6"/>
      <c r="QM7" s="6"/>
      <c r="QN7" s="6"/>
      <c r="QO7" s="6"/>
      <c r="QP7" s="6"/>
      <c r="QQ7" s="6"/>
      <c r="QR7" s="6"/>
      <c r="QS7" s="6"/>
      <c r="QT7" s="6"/>
      <c r="QU7" s="6"/>
      <c r="QV7" s="6"/>
      <c r="QW7" s="6"/>
      <c r="QX7" s="6"/>
      <c r="QY7" s="6"/>
      <c r="QZ7" s="6"/>
      <c r="RA7" s="6"/>
      <c r="RB7" s="6"/>
      <c r="RC7" s="6"/>
      <c r="RD7" s="6"/>
      <c r="RE7" s="6"/>
      <c r="RF7" s="6"/>
      <c r="RG7" s="6"/>
      <c r="RH7" s="6"/>
      <c r="RI7" s="6"/>
      <c r="RJ7" s="6"/>
      <c r="RK7" s="6"/>
      <c r="RL7" s="6"/>
      <c r="RM7" s="6"/>
      <c r="RN7" s="6"/>
      <c r="RO7" s="6"/>
      <c r="RP7" s="6"/>
      <c r="RQ7" s="6"/>
      <c r="RR7" s="6"/>
      <c r="RS7" s="6"/>
      <c r="RT7" s="6"/>
      <c r="RU7" s="6"/>
      <c r="RV7" s="6"/>
      <c r="RW7" s="6"/>
      <c r="RX7" s="6"/>
      <c r="RY7" s="6"/>
      <c r="RZ7" s="6"/>
      <c r="SA7" s="6"/>
      <c r="SB7" s="6"/>
      <c r="SC7" s="6"/>
      <c r="SD7" s="6"/>
      <c r="SE7" s="6"/>
      <c r="SF7" s="6"/>
      <c r="SG7" s="6"/>
      <c r="SH7" s="6"/>
      <c r="SI7" s="6"/>
      <c r="SJ7" s="6"/>
      <c r="SK7" s="6"/>
      <c r="SL7" s="6"/>
      <c r="SM7" s="6"/>
      <c r="SN7" s="6"/>
      <c r="SO7" s="6"/>
      <c r="SP7" s="6"/>
      <c r="SQ7" s="6"/>
      <c r="SR7" s="6"/>
      <c r="SS7" s="6"/>
      <c r="ST7" s="6"/>
      <c r="SU7" s="6"/>
      <c r="SV7" s="6"/>
      <c r="SW7" s="6"/>
      <c r="SX7" s="6"/>
      <c r="SY7" s="6"/>
      <c r="SZ7" s="6"/>
      <c r="TA7" s="6"/>
      <c r="TB7" s="6"/>
      <c r="TC7" s="6"/>
      <c r="TD7" s="6"/>
      <c r="TE7" s="6"/>
      <c r="TF7" s="6"/>
      <c r="TG7" s="6"/>
      <c r="TH7" s="6"/>
      <c r="TI7" s="6"/>
      <c r="TJ7" s="6"/>
      <c r="TK7" s="6"/>
      <c r="TL7" s="6"/>
      <c r="TM7" s="6"/>
      <c r="TN7" s="6"/>
      <c r="TO7" s="6"/>
      <c r="TP7" s="6"/>
      <c r="TQ7" s="6"/>
      <c r="TR7" s="6"/>
      <c r="TS7" s="6"/>
      <c r="TT7" s="6"/>
      <c r="TU7" s="6"/>
      <c r="TV7" s="6"/>
      <c r="TW7" s="6"/>
      <c r="TX7" s="6"/>
      <c r="TY7" s="6"/>
      <c r="TZ7" s="6"/>
      <c r="UA7" s="6"/>
      <c r="UB7" s="6"/>
      <c r="UC7" s="6"/>
      <c r="UD7" s="6"/>
      <c r="UE7" s="6"/>
      <c r="UF7" s="6"/>
      <c r="UG7" s="6"/>
      <c r="UH7" s="6"/>
      <c r="UI7" s="6"/>
      <c r="UJ7" s="6"/>
      <c r="UK7" s="6"/>
      <c r="UL7" s="6"/>
      <c r="UM7" s="6"/>
      <c r="UN7" s="6"/>
      <c r="UO7" s="6"/>
      <c r="UP7" s="6"/>
      <c r="UQ7" s="6"/>
      <c r="UR7" s="6"/>
      <c r="US7" s="6"/>
      <c r="UT7" s="6"/>
      <c r="UU7" s="6"/>
      <c r="UV7" s="6"/>
      <c r="UW7" s="6"/>
      <c r="UX7" s="6"/>
      <c r="UY7" s="6"/>
      <c r="UZ7" s="6"/>
      <c r="VA7" s="6"/>
      <c r="VB7" s="6"/>
      <c r="VC7" s="6"/>
      <c r="VD7" s="6"/>
      <c r="VE7" s="6"/>
      <c r="VF7" s="6"/>
      <c r="VG7" s="6"/>
      <c r="VH7" s="6"/>
      <c r="VI7" s="6"/>
      <c r="VJ7" s="6"/>
      <c r="VK7" s="6"/>
      <c r="VL7" s="6"/>
      <c r="VM7" s="6"/>
      <c r="VN7" s="6"/>
      <c r="VO7" s="6"/>
      <c r="VP7" s="6"/>
      <c r="VQ7" s="6"/>
      <c r="VR7" s="6"/>
      <c r="VS7" s="6"/>
      <c r="VT7" s="6"/>
      <c r="VU7" s="6"/>
      <c r="VV7" s="6"/>
      <c r="VW7" s="6"/>
      <c r="VX7" s="6"/>
      <c r="VY7" s="6"/>
      <c r="VZ7" s="6"/>
      <c r="WA7" s="6"/>
      <c r="WB7" s="6"/>
      <c r="WC7" s="6"/>
      <c r="WD7" s="6"/>
      <c r="WE7" s="6"/>
      <c r="WF7" s="6"/>
      <c r="WG7" s="6"/>
      <c r="WH7" s="6"/>
      <c r="WI7" s="6"/>
      <c r="WJ7" s="6"/>
      <c r="WK7" s="6"/>
      <c r="WL7" s="6"/>
      <c r="WM7" s="6"/>
      <c r="WN7" s="6"/>
      <c r="WO7" s="6"/>
      <c r="WP7" s="6"/>
      <c r="WQ7" s="6"/>
      <c r="WR7" s="6"/>
      <c r="WS7" s="6"/>
      <c r="WT7" s="6"/>
      <c r="WU7" s="6"/>
      <c r="WV7" s="6"/>
      <c r="WW7" s="6"/>
      <c r="WX7" s="6"/>
      <c r="WY7" s="6"/>
      <c r="WZ7" s="6"/>
      <c r="XA7" s="6"/>
      <c r="XB7" s="6"/>
      <c r="XC7" s="6"/>
      <c r="XD7" s="6"/>
      <c r="XE7" s="6"/>
      <c r="XF7" s="6"/>
      <c r="XG7" s="6"/>
      <c r="XH7" s="6"/>
      <c r="XI7" s="6"/>
      <c r="XJ7" s="6"/>
      <c r="XK7" s="6"/>
      <c r="XL7" s="6"/>
      <c r="XM7" s="6"/>
      <c r="XN7" s="6"/>
      <c r="XO7" s="6"/>
      <c r="XP7" s="6"/>
      <c r="XQ7" s="6"/>
      <c r="XR7" s="6"/>
      <c r="XS7" s="6"/>
      <c r="XT7" s="6"/>
      <c r="XU7" s="6"/>
      <c r="XV7" s="6"/>
      <c r="XW7" s="6"/>
      <c r="XX7" s="6"/>
      <c r="XY7" s="6"/>
      <c r="XZ7" s="6"/>
      <c r="YA7" s="6"/>
      <c r="YB7" s="6"/>
      <c r="YC7" s="6"/>
      <c r="YD7" s="6"/>
      <c r="YE7" s="6"/>
      <c r="YF7" s="6"/>
      <c r="YG7" s="6"/>
      <c r="YH7" s="6"/>
      <c r="YI7" s="6"/>
      <c r="YJ7" s="6"/>
      <c r="YK7" s="6"/>
      <c r="YL7" s="6"/>
      <c r="YM7" s="6"/>
      <c r="YN7" s="6"/>
      <c r="YO7" s="6"/>
      <c r="YP7" s="6"/>
      <c r="YQ7" s="6"/>
      <c r="YR7" s="6"/>
      <c r="YS7" s="6"/>
      <c r="YT7" s="6"/>
      <c r="YU7" s="6"/>
      <c r="YV7" s="6"/>
      <c r="YW7" s="6"/>
      <c r="YX7" s="6"/>
      <c r="YY7" s="6"/>
      <c r="YZ7" s="6"/>
      <c r="ZA7" s="6"/>
      <c r="ZB7" s="6"/>
      <c r="ZC7" s="6"/>
      <c r="ZD7" s="6"/>
      <c r="ZE7" s="6"/>
      <c r="ZF7" s="6"/>
      <c r="ZG7" s="6"/>
      <c r="ZH7" s="6"/>
      <c r="ZI7" s="6"/>
      <c r="ZJ7" s="6"/>
      <c r="ZK7" s="6"/>
      <c r="ZL7" s="6"/>
      <c r="ZM7" s="6"/>
      <c r="ZN7" s="6"/>
      <c r="ZO7" s="6"/>
      <c r="ZP7" s="6"/>
      <c r="ZQ7" s="6"/>
      <c r="ZR7" s="6"/>
      <c r="ZS7" s="6"/>
      <c r="ZT7" s="6"/>
      <c r="ZU7" s="6"/>
      <c r="ZV7" s="6"/>
      <c r="ZW7" s="6"/>
      <c r="ZX7" s="6"/>
      <c r="ZY7" s="6"/>
      <c r="ZZ7" s="6"/>
      <c r="AAA7" s="6"/>
      <c r="AAB7" s="6"/>
      <c r="AAC7" s="6"/>
      <c r="AAD7" s="6"/>
      <c r="AAE7" s="6"/>
      <c r="AAF7" s="6"/>
      <c r="AAG7" s="6"/>
      <c r="AAH7" s="6"/>
      <c r="AAI7" s="6"/>
      <c r="AAJ7" s="6"/>
      <c r="AAK7" s="6"/>
      <c r="AAL7" s="6"/>
      <c r="AAM7" s="6"/>
      <c r="AAN7" s="6"/>
      <c r="AAO7" s="6"/>
      <c r="AAP7" s="6"/>
      <c r="AAQ7" s="6"/>
      <c r="AAR7" s="6"/>
      <c r="AAS7" s="6"/>
      <c r="AAT7" s="6"/>
      <c r="AAU7" s="6"/>
      <c r="AAV7" s="6"/>
      <c r="AAW7" s="6"/>
      <c r="AAX7" s="6"/>
      <c r="AAY7" s="6"/>
      <c r="AAZ7" s="6"/>
      <c r="ABA7" s="6"/>
      <c r="ABB7" s="6"/>
      <c r="ABC7" s="6"/>
      <c r="ABD7" s="6"/>
      <c r="ABE7" s="6"/>
      <c r="ABF7" s="6"/>
      <c r="ABG7" s="6"/>
      <c r="ABH7" s="6"/>
      <c r="ABI7" s="6"/>
      <c r="ABJ7" s="6"/>
      <c r="ABK7" s="6"/>
      <c r="ABL7" s="6"/>
      <c r="ABM7" s="6"/>
      <c r="ABN7" s="6"/>
      <c r="ABO7" s="6"/>
      <c r="ABP7" s="6"/>
      <c r="ABQ7" s="6"/>
      <c r="ABR7" s="6"/>
      <c r="ABS7" s="6"/>
      <c r="ABT7" s="6"/>
      <c r="ABU7" s="6"/>
      <c r="ABV7" s="6"/>
      <c r="ABW7" s="6"/>
      <c r="ABX7" s="6"/>
      <c r="ABY7" s="6"/>
      <c r="ABZ7" s="6"/>
      <c r="ACA7" s="6"/>
      <c r="ACB7" s="6"/>
      <c r="ACC7" s="6"/>
      <c r="ACD7" s="6"/>
      <c r="ACE7" s="6"/>
      <c r="ACF7" s="6"/>
      <c r="ACG7" s="6"/>
      <c r="ACH7" s="6"/>
      <c r="ACI7" s="6"/>
      <c r="ACJ7" s="6"/>
      <c r="ACK7" s="6"/>
      <c r="ACL7" s="6"/>
      <c r="ACM7" s="6"/>
      <c r="ACN7" s="6"/>
      <c r="ACO7" s="6"/>
      <c r="ACP7" s="6"/>
      <c r="ACQ7" s="6"/>
      <c r="ACR7" s="6"/>
      <c r="ACS7" s="6"/>
      <c r="ACT7" s="6"/>
      <c r="ACU7" s="6"/>
      <c r="ACV7" s="6"/>
      <c r="ACW7" s="6"/>
      <c r="ACX7" s="6"/>
      <c r="ACY7" s="6"/>
      <c r="ACZ7" s="6"/>
      <c r="ADA7" s="6"/>
      <c r="ADB7" s="6"/>
      <c r="ADC7" s="6"/>
      <c r="ADD7" s="6"/>
      <c r="ADE7" s="6"/>
      <c r="ADF7" s="6"/>
      <c r="ADG7" s="6"/>
      <c r="ADH7" s="6"/>
      <c r="ADI7" s="6"/>
      <c r="ADJ7" s="6"/>
      <c r="ADK7" s="6"/>
      <c r="ADL7" s="6"/>
      <c r="ADM7" s="6"/>
      <c r="ADN7" s="6"/>
      <c r="ADO7" s="6"/>
      <c r="ADP7" s="6"/>
      <c r="ADQ7" s="6"/>
      <c r="ADR7" s="6"/>
      <c r="ADS7" s="6"/>
      <c r="ADT7" s="6"/>
      <c r="ADU7" s="6"/>
      <c r="ADV7" s="6"/>
      <c r="ADW7" s="6"/>
      <c r="ADX7" s="6"/>
      <c r="ADY7" s="6"/>
      <c r="ADZ7" s="6"/>
      <c r="AEA7" s="6"/>
      <c r="AEB7" s="6"/>
      <c r="AEC7" s="6"/>
      <c r="AED7" s="6"/>
      <c r="AEE7" s="6"/>
      <c r="AEF7" s="6"/>
      <c r="AEG7" s="6"/>
      <c r="AEH7" s="6"/>
      <c r="AEI7" s="6"/>
      <c r="AEJ7" s="6"/>
      <c r="AEK7" s="6"/>
      <c r="AEL7" s="6"/>
      <c r="AEM7" s="6"/>
      <c r="AEN7" s="6"/>
      <c r="AEO7" s="6"/>
      <c r="AEP7" s="6"/>
      <c r="AEQ7" s="6"/>
      <c r="AER7" s="6"/>
      <c r="AES7" s="6"/>
      <c r="AET7" s="6"/>
      <c r="AEU7" s="6"/>
      <c r="AEV7" s="6"/>
      <c r="AEW7" s="6"/>
      <c r="AEX7" s="6"/>
      <c r="AEY7" s="6"/>
      <c r="AEZ7" s="6"/>
      <c r="AFA7" s="6"/>
      <c r="AFB7" s="6"/>
      <c r="AFC7" s="6"/>
      <c r="AFD7" s="6"/>
      <c r="AFE7" s="6"/>
      <c r="AFF7" s="6"/>
      <c r="AFG7" s="6"/>
      <c r="AFH7" s="6"/>
      <c r="AFI7" s="6"/>
      <c r="AFJ7" s="6"/>
      <c r="AFK7" s="6"/>
      <c r="AFL7" s="6"/>
      <c r="AFM7" s="6"/>
      <c r="AFN7" s="6"/>
      <c r="AFO7" s="6"/>
      <c r="AFP7" s="6"/>
      <c r="AFQ7" s="6"/>
      <c r="AFR7" s="6"/>
      <c r="AFS7" s="6"/>
      <c r="AFT7" s="6"/>
      <c r="AFU7" s="6"/>
      <c r="AFV7" s="6"/>
      <c r="AFW7" s="6"/>
      <c r="AFX7" s="6"/>
      <c r="AFY7" s="6"/>
      <c r="AFZ7" s="6"/>
      <c r="AGA7" s="6"/>
      <c r="AGB7" s="6"/>
      <c r="AGC7" s="6"/>
      <c r="AGD7" s="6"/>
      <c r="AGE7" s="6"/>
      <c r="AGF7" s="6"/>
      <c r="AGG7" s="6"/>
      <c r="AGH7" s="6"/>
      <c r="AGI7" s="6"/>
      <c r="AGJ7" s="6"/>
      <c r="AGK7" s="6"/>
      <c r="AGL7" s="6"/>
      <c r="AGM7" s="6"/>
      <c r="AGN7" s="6"/>
      <c r="AGO7" s="6"/>
      <c r="AGP7" s="6"/>
      <c r="AGQ7" s="6"/>
      <c r="AGR7" s="6"/>
      <c r="AGS7" s="6"/>
      <c r="AGT7" s="6"/>
      <c r="AGU7" s="6"/>
      <c r="AGV7" s="6"/>
      <c r="AGW7" s="6"/>
      <c r="AGX7" s="6"/>
      <c r="AGY7" s="6"/>
      <c r="AGZ7" s="6"/>
      <c r="AHA7" s="6"/>
      <c r="AHB7" s="6"/>
      <c r="AHC7" s="6"/>
      <c r="AHD7" s="6"/>
      <c r="AHE7" s="6"/>
      <c r="AHF7" s="6"/>
      <c r="AHG7" s="6"/>
      <c r="AHH7" s="6"/>
      <c r="AHI7" s="6"/>
      <c r="AHJ7" s="6"/>
      <c r="AHK7" s="6"/>
      <c r="AHL7" s="6"/>
      <c r="AHM7" s="6"/>
      <c r="AHN7" s="6"/>
      <c r="AHO7" s="6"/>
      <c r="AHP7" s="6"/>
      <c r="AHQ7" s="6"/>
      <c r="AHR7" s="6"/>
      <c r="AHS7" s="6"/>
      <c r="AHT7" s="6"/>
      <c r="AHU7" s="6"/>
      <c r="AHV7" s="6"/>
      <c r="AHW7" s="6"/>
      <c r="AHX7" s="6"/>
      <c r="AHY7" s="6"/>
      <c r="AHZ7" s="6"/>
      <c r="AIA7" s="6"/>
      <c r="AIB7" s="6"/>
      <c r="AIC7" s="6"/>
      <c r="AID7" s="6"/>
      <c r="AIE7" s="6"/>
      <c r="AIF7" s="6"/>
      <c r="AIG7" s="6"/>
      <c r="AIH7" s="6"/>
      <c r="AII7" s="6"/>
      <c r="AIJ7" s="6"/>
      <c r="AIK7" s="6"/>
      <c r="AIL7" s="6"/>
      <c r="AIM7" s="6"/>
      <c r="AIN7" s="6"/>
      <c r="AIO7" s="6"/>
      <c r="AIP7" s="6"/>
      <c r="AIQ7" s="6"/>
      <c r="AIR7" s="6"/>
      <c r="AIS7" s="6"/>
      <c r="AIT7" s="6"/>
      <c r="AIU7" s="6"/>
      <c r="AIV7" s="6"/>
      <c r="AIW7" s="6"/>
      <c r="AIX7" s="6"/>
      <c r="AIY7" s="6"/>
      <c r="AIZ7" s="6"/>
      <c r="AJA7" s="6"/>
      <c r="AJB7" s="6"/>
      <c r="AJC7" s="6"/>
      <c r="AJD7" s="6"/>
      <c r="AJE7" s="6"/>
      <c r="AJF7" s="6"/>
      <c r="AJG7" s="6"/>
      <c r="AJH7" s="6"/>
      <c r="AJI7" s="6"/>
      <c r="AJJ7" s="6"/>
      <c r="AJK7" s="6"/>
      <c r="AJL7" s="6"/>
      <c r="AJM7" s="6"/>
      <c r="AJN7" s="6"/>
      <c r="AJO7" s="6"/>
      <c r="AJP7" s="6"/>
      <c r="AJQ7" s="6"/>
      <c r="AJR7" s="6"/>
      <c r="AJS7" s="6"/>
      <c r="AJT7" s="6"/>
      <c r="AJU7" s="6"/>
      <c r="AJV7" s="6"/>
      <c r="AJW7" s="6"/>
      <c r="AJX7" s="6"/>
      <c r="AJY7" s="6"/>
      <c r="AJZ7" s="6"/>
      <c r="AKA7" s="6"/>
      <c r="AKB7" s="6"/>
      <c r="AKC7" s="6"/>
      <c r="AKD7" s="6"/>
      <c r="AKE7" s="6"/>
      <c r="AKF7" s="6"/>
      <c r="AKG7" s="6"/>
      <c r="AKH7" s="6"/>
      <c r="AKI7" s="6"/>
      <c r="AKJ7" s="6"/>
      <c r="AKK7" s="6"/>
      <c r="AKL7" s="6"/>
      <c r="AKM7" s="6"/>
      <c r="AKN7" s="6"/>
      <c r="AKO7" s="6"/>
      <c r="AKP7" s="6"/>
      <c r="AKQ7" s="6"/>
      <c r="AKR7" s="6"/>
      <c r="AKS7" s="6"/>
      <c r="AKT7" s="6"/>
      <c r="AKU7" s="6"/>
      <c r="AKV7" s="6"/>
      <c r="AKW7" s="6"/>
      <c r="AKX7" s="6"/>
      <c r="AKY7" s="6"/>
      <c r="AKZ7" s="6"/>
    </row>
    <row r="8" spans="1:988" s="1" customFormat="1">
      <c r="A8" s="128"/>
      <c r="B8" s="128"/>
      <c r="C8" s="127"/>
      <c r="D8" s="128"/>
      <c r="E8" s="128"/>
      <c r="F8" s="128"/>
      <c r="G8" s="128"/>
      <c r="H8" s="70">
        <f t="shared" ref="H8:Q8" si="3">IF(AND(H5=0,H6=0),"NA",H5/(H5+H6))</f>
        <v>0.62962962962962965</v>
      </c>
      <c r="I8" s="70">
        <f t="shared" si="3"/>
        <v>0.60377358490566035</v>
      </c>
      <c r="J8" s="70">
        <f>IF(AND(J5=0,J6=0),"NA",J5/(J5+J6))</f>
        <v>0.68</v>
      </c>
      <c r="K8" s="70">
        <f t="shared" si="3"/>
        <v>0.66666666666666663</v>
      </c>
      <c r="L8" s="70">
        <f t="shared" si="3"/>
        <v>0.68</v>
      </c>
      <c r="M8" s="70">
        <f t="shared" si="3"/>
        <v>0.68627450980392157</v>
      </c>
      <c r="N8" s="70">
        <f t="shared" si="3"/>
        <v>0.66101694915254239</v>
      </c>
      <c r="O8" s="70">
        <f t="shared" si="3"/>
        <v>0.61538461538461542</v>
      </c>
      <c r="P8" s="70">
        <f t="shared" si="3"/>
        <v>0.61111111111111116</v>
      </c>
      <c r="Q8" s="70">
        <f t="shared" si="3"/>
        <v>0.66</v>
      </c>
      <c r="R8" s="55" t="s">
        <v>268</v>
      </c>
      <c r="S8" s="74" t="s">
        <v>276</v>
      </c>
      <c r="T8" s="75" t="s">
        <v>277</v>
      </c>
      <c r="U8" s="74" t="s">
        <v>276</v>
      </c>
      <c r="V8" s="75" t="s">
        <v>277</v>
      </c>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c r="LM8" s="6"/>
      <c r="LN8" s="6"/>
      <c r="LO8" s="6"/>
      <c r="LP8" s="6"/>
      <c r="LQ8" s="6"/>
      <c r="LR8" s="6"/>
      <c r="LS8" s="6"/>
      <c r="LT8" s="6"/>
      <c r="LU8" s="6"/>
      <c r="LV8" s="6"/>
      <c r="LW8" s="6"/>
      <c r="LX8" s="6"/>
      <c r="LY8" s="6"/>
      <c r="LZ8" s="6"/>
      <c r="MA8" s="6"/>
      <c r="MB8" s="6"/>
      <c r="MC8" s="6"/>
      <c r="MD8" s="6"/>
      <c r="ME8" s="6"/>
      <c r="MF8" s="6"/>
      <c r="MG8" s="6"/>
      <c r="MH8" s="6"/>
      <c r="MI8" s="6"/>
      <c r="MJ8" s="6"/>
      <c r="MK8" s="6"/>
      <c r="ML8" s="6"/>
      <c r="MM8" s="6"/>
      <c r="MN8" s="6"/>
      <c r="MO8" s="6"/>
      <c r="MP8" s="6"/>
      <c r="MQ8" s="6"/>
      <c r="MR8" s="6"/>
      <c r="MS8" s="6"/>
      <c r="MT8" s="6"/>
      <c r="MU8" s="6"/>
      <c r="MV8" s="6"/>
      <c r="MW8" s="6"/>
      <c r="MX8" s="6"/>
      <c r="MY8" s="6"/>
      <c r="MZ8" s="6"/>
      <c r="NA8" s="6"/>
      <c r="NB8" s="6"/>
      <c r="NC8" s="6"/>
      <c r="ND8" s="6"/>
      <c r="NE8" s="6"/>
      <c r="NF8" s="6"/>
      <c r="NG8" s="6"/>
      <c r="NH8" s="6"/>
      <c r="NI8" s="6"/>
      <c r="NJ8" s="6"/>
      <c r="NK8" s="6"/>
      <c r="NL8" s="6"/>
      <c r="NM8" s="6"/>
      <c r="NN8" s="6"/>
      <c r="NO8" s="6"/>
      <c r="NP8" s="6"/>
      <c r="NQ8" s="6"/>
      <c r="NR8" s="6"/>
      <c r="NS8" s="6"/>
      <c r="NT8" s="6"/>
      <c r="NU8" s="6"/>
      <c r="NV8" s="6"/>
      <c r="NW8" s="6"/>
      <c r="NX8" s="6"/>
      <c r="NY8" s="6"/>
      <c r="NZ8" s="6"/>
      <c r="OA8" s="6"/>
      <c r="OB8" s="6"/>
      <c r="OC8" s="6"/>
      <c r="OD8" s="6"/>
      <c r="OE8" s="6"/>
      <c r="OF8" s="6"/>
      <c r="OG8" s="6"/>
      <c r="OH8" s="6"/>
      <c r="OI8" s="6"/>
      <c r="OJ8" s="6"/>
      <c r="OK8" s="6"/>
      <c r="OL8" s="6"/>
      <c r="OM8" s="6"/>
      <c r="ON8" s="6"/>
      <c r="OO8" s="6"/>
      <c r="OP8" s="6"/>
      <c r="OQ8" s="6"/>
      <c r="OR8" s="6"/>
      <c r="OS8" s="6"/>
      <c r="OT8" s="6"/>
      <c r="OU8" s="6"/>
      <c r="OV8" s="6"/>
      <c r="OW8" s="6"/>
      <c r="OX8" s="6"/>
      <c r="OY8" s="6"/>
      <c r="OZ8" s="6"/>
      <c r="PA8" s="6"/>
      <c r="PB8" s="6"/>
      <c r="PC8" s="6"/>
      <c r="PD8" s="6"/>
      <c r="PE8" s="6"/>
      <c r="PF8" s="6"/>
      <c r="PG8" s="6"/>
      <c r="PH8" s="6"/>
      <c r="PI8" s="6"/>
      <c r="PJ8" s="6"/>
      <c r="PK8" s="6"/>
      <c r="PL8" s="6"/>
      <c r="PM8" s="6"/>
      <c r="PN8" s="6"/>
      <c r="PO8" s="6"/>
      <c r="PP8" s="6"/>
      <c r="PQ8" s="6"/>
      <c r="PR8" s="6"/>
      <c r="PS8" s="6"/>
      <c r="PT8" s="6"/>
      <c r="PU8" s="6"/>
      <c r="PV8" s="6"/>
      <c r="PW8" s="6"/>
      <c r="PX8" s="6"/>
      <c r="PY8" s="6"/>
      <c r="PZ8" s="6"/>
      <c r="QA8" s="6"/>
      <c r="QB8" s="6"/>
      <c r="QC8" s="6"/>
      <c r="QD8" s="6"/>
      <c r="QE8" s="6"/>
      <c r="QF8" s="6"/>
      <c r="QG8" s="6"/>
      <c r="QH8" s="6"/>
      <c r="QI8" s="6"/>
      <c r="QJ8" s="6"/>
      <c r="QK8" s="6"/>
      <c r="QL8" s="6"/>
      <c r="QM8" s="6"/>
      <c r="QN8" s="6"/>
      <c r="QO8" s="6"/>
      <c r="QP8" s="6"/>
      <c r="QQ8" s="6"/>
      <c r="QR8" s="6"/>
      <c r="QS8" s="6"/>
      <c r="QT8" s="6"/>
      <c r="QU8" s="6"/>
      <c r="QV8" s="6"/>
      <c r="QW8" s="6"/>
      <c r="QX8" s="6"/>
      <c r="QY8" s="6"/>
      <c r="QZ8" s="6"/>
      <c r="RA8" s="6"/>
      <c r="RB8" s="6"/>
      <c r="RC8" s="6"/>
      <c r="RD8" s="6"/>
      <c r="RE8" s="6"/>
      <c r="RF8" s="6"/>
      <c r="RG8" s="6"/>
      <c r="RH8" s="6"/>
      <c r="RI8" s="6"/>
      <c r="RJ8" s="6"/>
      <c r="RK8" s="6"/>
      <c r="RL8" s="6"/>
      <c r="RM8" s="6"/>
      <c r="RN8" s="6"/>
      <c r="RO8" s="6"/>
      <c r="RP8" s="6"/>
      <c r="RQ8" s="6"/>
      <c r="RR8" s="6"/>
      <c r="RS8" s="6"/>
      <c r="RT8" s="6"/>
      <c r="RU8" s="6"/>
      <c r="RV8" s="6"/>
      <c r="RW8" s="6"/>
      <c r="RX8" s="6"/>
      <c r="RY8" s="6"/>
      <c r="RZ8" s="6"/>
      <c r="SA8" s="6"/>
      <c r="SB8" s="6"/>
      <c r="SC8" s="6"/>
      <c r="SD8" s="6"/>
      <c r="SE8" s="6"/>
      <c r="SF8" s="6"/>
      <c r="SG8" s="6"/>
      <c r="SH8" s="6"/>
      <c r="SI8" s="6"/>
      <c r="SJ8" s="6"/>
      <c r="SK8" s="6"/>
      <c r="SL8" s="6"/>
      <c r="SM8" s="6"/>
      <c r="SN8" s="6"/>
      <c r="SO8" s="6"/>
      <c r="SP8" s="6"/>
      <c r="SQ8" s="6"/>
      <c r="SR8" s="6"/>
      <c r="SS8" s="6"/>
      <c r="ST8" s="6"/>
      <c r="SU8" s="6"/>
      <c r="SV8" s="6"/>
      <c r="SW8" s="6"/>
      <c r="SX8" s="6"/>
      <c r="SY8" s="6"/>
      <c r="SZ8" s="6"/>
      <c r="TA8" s="6"/>
      <c r="TB8" s="6"/>
      <c r="TC8" s="6"/>
      <c r="TD8" s="6"/>
      <c r="TE8" s="6"/>
      <c r="TF8" s="6"/>
      <c r="TG8" s="6"/>
      <c r="TH8" s="6"/>
      <c r="TI8" s="6"/>
      <c r="TJ8" s="6"/>
      <c r="TK8" s="6"/>
      <c r="TL8" s="6"/>
      <c r="TM8" s="6"/>
      <c r="TN8" s="6"/>
      <c r="TO8" s="6"/>
      <c r="TP8" s="6"/>
      <c r="TQ8" s="6"/>
      <c r="TR8" s="6"/>
      <c r="TS8" s="6"/>
      <c r="TT8" s="6"/>
      <c r="TU8" s="6"/>
      <c r="TV8" s="6"/>
      <c r="TW8" s="6"/>
      <c r="TX8" s="6"/>
      <c r="TY8" s="6"/>
      <c r="TZ8" s="6"/>
      <c r="UA8" s="6"/>
      <c r="UB8" s="6"/>
      <c r="UC8" s="6"/>
      <c r="UD8" s="6"/>
      <c r="UE8" s="6"/>
      <c r="UF8" s="6"/>
      <c r="UG8" s="6"/>
      <c r="UH8" s="6"/>
      <c r="UI8" s="6"/>
      <c r="UJ8" s="6"/>
      <c r="UK8" s="6"/>
      <c r="UL8" s="6"/>
      <c r="UM8" s="6"/>
      <c r="UN8" s="6"/>
      <c r="UO8" s="6"/>
      <c r="UP8" s="6"/>
      <c r="UQ8" s="6"/>
      <c r="UR8" s="6"/>
      <c r="US8" s="6"/>
      <c r="UT8" s="6"/>
      <c r="UU8" s="6"/>
      <c r="UV8" s="6"/>
      <c r="UW8" s="6"/>
      <c r="UX8" s="6"/>
      <c r="UY8" s="6"/>
      <c r="UZ8" s="6"/>
      <c r="VA8" s="6"/>
      <c r="VB8" s="6"/>
      <c r="VC8" s="6"/>
      <c r="VD8" s="6"/>
      <c r="VE8" s="6"/>
      <c r="VF8" s="6"/>
      <c r="VG8" s="6"/>
      <c r="VH8" s="6"/>
      <c r="VI8" s="6"/>
      <c r="VJ8" s="6"/>
      <c r="VK8" s="6"/>
      <c r="VL8" s="6"/>
      <c r="VM8" s="6"/>
      <c r="VN8" s="6"/>
      <c r="VO8" s="6"/>
      <c r="VP8" s="6"/>
      <c r="VQ8" s="6"/>
      <c r="VR8" s="6"/>
      <c r="VS8" s="6"/>
      <c r="VT8" s="6"/>
      <c r="VU8" s="6"/>
      <c r="VV8" s="6"/>
      <c r="VW8" s="6"/>
      <c r="VX8" s="6"/>
      <c r="VY8" s="6"/>
      <c r="VZ8" s="6"/>
      <c r="WA8" s="6"/>
      <c r="WB8" s="6"/>
      <c r="WC8" s="6"/>
      <c r="WD8" s="6"/>
      <c r="WE8" s="6"/>
      <c r="WF8" s="6"/>
      <c r="WG8" s="6"/>
      <c r="WH8" s="6"/>
      <c r="WI8" s="6"/>
      <c r="WJ8" s="6"/>
      <c r="WK8" s="6"/>
      <c r="WL8" s="6"/>
      <c r="WM8" s="6"/>
      <c r="WN8" s="6"/>
      <c r="WO8" s="6"/>
      <c r="WP8" s="6"/>
      <c r="WQ8" s="6"/>
      <c r="WR8" s="6"/>
      <c r="WS8" s="6"/>
      <c r="WT8" s="6"/>
      <c r="WU8" s="6"/>
      <c r="WV8" s="6"/>
      <c r="WW8" s="6"/>
      <c r="WX8" s="6"/>
      <c r="WY8" s="6"/>
      <c r="WZ8" s="6"/>
      <c r="XA8" s="6"/>
      <c r="XB8" s="6"/>
      <c r="XC8" s="6"/>
      <c r="XD8" s="6"/>
      <c r="XE8" s="6"/>
      <c r="XF8" s="6"/>
      <c r="XG8" s="6"/>
      <c r="XH8" s="6"/>
      <c r="XI8" s="6"/>
      <c r="XJ8" s="6"/>
      <c r="XK8" s="6"/>
      <c r="XL8" s="6"/>
      <c r="XM8" s="6"/>
      <c r="XN8" s="6"/>
      <c r="XO8" s="6"/>
      <c r="XP8" s="6"/>
      <c r="XQ8" s="6"/>
      <c r="XR8" s="6"/>
      <c r="XS8" s="6"/>
      <c r="XT8" s="6"/>
      <c r="XU8" s="6"/>
      <c r="XV8" s="6"/>
      <c r="XW8" s="6"/>
      <c r="XX8" s="6"/>
      <c r="XY8" s="6"/>
      <c r="XZ8" s="6"/>
      <c r="YA8" s="6"/>
      <c r="YB8" s="6"/>
      <c r="YC8" s="6"/>
      <c r="YD8" s="6"/>
      <c r="YE8" s="6"/>
      <c r="YF8" s="6"/>
      <c r="YG8" s="6"/>
      <c r="YH8" s="6"/>
      <c r="YI8" s="6"/>
      <c r="YJ8" s="6"/>
      <c r="YK8" s="6"/>
      <c r="YL8" s="6"/>
      <c r="YM8" s="6"/>
      <c r="YN8" s="6"/>
      <c r="YO8" s="6"/>
      <c r="YP8" s="6"/>
      <c r="YQ8" s="6"/>
      <c r="YR8" s="6"/>
      <c r="YS8" s="6"/>
      <c r="YT8" s="6"/>
      <c r="YU8" s="6"/>
      <c r="YV8" s="6"/>
      <c r="YW8" s="6"/>
      <c r="YX8" s="6"/>
      <c r="YY8" s="6"/>
      <c r="YZ8" s="6"/>
      <c r="ZA8" s="6"/>
      <c r="ZB8" s="6"/>
      <c r="ZC8" s="6"/>
      <c r="ZD8" s="6"/>
      <c r="ZE8" s="6"/>
      <c r="ZF8" s="6"/>
      <c r="ZG8" s="6"/>
      <c r="ZH8" s="6"/>
      <c r="ZI8" s="6"/>
      <c r="ZJ8" s="6"/>
      <c r="ZK8" s="6"/>
      <c r="ZL8" s="6"/>
      <c r="ZM8" s="6"/>
      <c r="ZN8" s="6"/>
      <c r="ZO8" s="6"/>
      <c r="ZP8" s="6"/>
      <c r="ZQ8" s="6"/>
      <c r="ZR8" s="6"/>
      <c r="ZS8" s="6"/>
      <c r="ZT8" s="6"/>
      <c r="ZU8" s="6"/>
      <c r="ZV8" s="6"/>
      <c r="ZW8" s="6"/>
      <c r="ZX8" s="6"/>
      <c r="ZY8" s="6"/>
      <c r="ZZ8" s="6"/>
      <c r="AAA8" s="6"/>
      <c r="AAB8" s="6"/>
      <c r="AAC8" s="6"/>
      <c r="AAD8" s="6"/>
      <c r="AAE8" s="6"/>
      <c r="AAF8" s="6"/>
      <c r="AAG8" s="6"/>
      <c r="AAH8" s="6"/>
      <c r="AAI8" s="6"/>
      <c r="AAJ8" s="6"/>
      <c r="AAK8" s="6"/>
      <c r="AAL8" s="6"/>
      <c r="AAM8" s="6"/>
      <c r="AAN8" s="6"/>
      <c r="AAO8" s="6"/>
      <c r="AAP8" s="6"/>
      <c r="AAQ8" s="6"/>
      <c r="AAR8" s="6"/>
      <c r="AAS8" s="6"/>
      <c r="AAT8" s="6"/>
      <c r="AAU8" s="6"/>
      <c r="AAV8" s="6"/>
      <c r="AAW8" s="6"/>
      <c r="AAX8" s="6"/>
      <c r="AAY8" s="6"/>
      <c r="AAZ8" s="6"/>
      <c r="ABA8" s="6"/>
      <c r="ABB8" s="6"/>
      <c r="ABC8" s="6"/>
      <c r="ABD8" s="6"/>
      <c r="ABE8" s="6"/>
      <c r="ABF8" s="6"/>
      <c r="ABG8" s="6"/>
      <c r="ABH8" s="6"/>
      <c r="ABI8" s="6"/>
      <c r="ABJ8" s="6"/>
      <c r="ABK8" s="6"/>
      <c r="ABL8" s="6"/>
      <c r="ABM8" s="6"/>
      <c r="ABN8" s="6"/>
      <c r="ABO8" s="6"/>
      <c r="ABP8" s="6"/>
      <c r="ABQ8" s="6"/>
      <c r="ABR8" s="6"/>
      <c r="ABS8" s="6"/>
      <c r="ABT8" s="6"/>
      <c r="ABU8" s="6"/>
      <c r="ABV8" s="6"/>
      <c r="ABW8" s="6"/>
      <c r="ABX8" s="6"/>
      <c r="ABY8" s="6"/>
      <c r="ABZ8" s="6"/>
      <c r="ACA8" s="6"/>
      <c r="ACB8" s="6"/>
      <c r="ACC8" s="6"/>
      <c r="ACD8" s="6"/>
      <c r="ACE8" s="6"/>
      <c r="ACF8" s="6"/>
      <c r="ACG8" s="6"/>
      <c r="ACH8" s="6"/>
      <c r="ACI8" s="6"/>
      <c r="ACJ8" s="6"/>
      <c r="ACK8" s="6"/>
      <c r="ACL8" s="6"/>
      <c r="ACM8" s="6"/>
      <c r="ACN8" s="6"/>
      <c r="ACO8" s="6"/>
      <c r="ACP8" s="6"/>
      <c r="ACQ8" s="6"/>
      <c r="ACR8" s="6"/>
      <c r="ACS8" s="6"/>
      <c r="ACT8" s="6"/>
      <c r="ACU8" s="6"/>
      <c r="ACV8" s="6"/>
      <c r="ACW8" s="6"/>
      <c r="ACX8" s="6"/>
      <c r="ACY8" s="6"/>
      <c r="ACZ8" s="6"/>
      <c r="ADA8" s="6"/>
      <c r="ADB8" s="6"/>
      <c r="ADC8" s="6"/>
      <c r="ADD8" s="6"/>
      <c r="ADE8" s="6"/>
      <c r="ADF8" s="6"/>
      <c r="ADG8" s="6"/>
      <c r="ADH8" s="6"/>
      <c r="ADI8" s="6"/>
      <c r="ADJ8" s="6"/>
      <c r="ADK8" s="6"/>
      <c r="ADL8" s="6"/>
      <c r="ADM8" s="6"/>
      <c r="ADN8" s="6"/>
      <c r="ADO8" s="6"/>
      <c r="ADP8" s="6"/>
      <c r="ADQ8" s="6"/>
      <c r="ADR8" s="6"/>
      <c r="ADS8" s="6"/>
      <c r="ADT8" s="6"/>
      <c r="ADU8" s="6"/>
      <c r="ADV8" s="6"/>
      <c r="ADW8" s="6"/>
      <c r="ADX8" s="6"/>
      <c r="ADY8" s="6"/>
      <c r="ADZ8" s="6"/>
      <c r="AEA8" s="6"/>
      <c r="AEB8" s="6"/>
      <c r="AEC8" s="6"/>
      <c r="AED8" s="6"/>
      <c r="AEE8" s="6"/>
      <c r="AEF8" s="6"/>
      <c r="AEG8" s="6"/>
      <c r="AEH8" s="6"/>
      <c r="AEI8" s="6"/>
      <c r="AEJ8" s="6"/>
      <c r="AEK8" s="6"/>
      <c r="AEL8" s="6"/>
      <c r="AEM8" s="6"/>
      <c r="AEN8" s="6"/>
      <c r="AEO8" s="6"/>
      <c r="AEP8" s="6"/>
      <c r="AEQ8" s="6"/>
      <c r="AER8" s="6"/>
      <c r="AES8" s="6"/>
      <c r="AET8" s="6"/>
      <c r="AEU8" s="6"/>
      <c r="AEV8" s="6"/>
      <c r="AEW8" s="6"/>
      <c r="AEX8" s="6"/>
      <c r="AEY8" s="6"/>
      <c r="AEZ8" s="6"/>
      <c r="AFA8" s="6"/>
      <c r="AFB8" s="6"/>
      <c r="AFC8" s="6"/>
      <c r="AFD8" s="6"/>
      <c r="AFE8" s="6"/>
      <c r="AFF8" s="6"/>
      <c r="AFG8" s="6"/>
      <c r="AFH8" s="6"/>
      <c r="AFI8" s="6"/>
      <c r="AFJ8" s="6"/>
      <c r="AFK8" s="6"/>
      <c r="AFL8" s="6"/>
      <c r="AFM8" s="6"/>
      <c r="AFN8" s="6"/>
      <c r="AFO8" s="6"/>
      <c r="AFP8" s="6"/>
      <c r="AFQ8" s="6"/>
      <c r="AFR8" s="6"/>
      <c r="AFS8" s="6"/>
      <c r="AFT8" s="6"/>
      <c r="AFU8" s="6"/>
      <c r="AFV8" s="6"/>
      <c r="AFW8" s="6"/>
      <c r="AFX8" s="6"/>
      <c r="AFY8" s="6"/>
      <c r="AFZ8" s="6"/>
      <c r="AGA8" s="6"/>
      <c r="AGB8" s="6"/>
      <c r="AGC8" s="6"/>
      <c r="AGD8" s="6"/>
      <c r="AGE8" s="6"/>
      <c r="AGF8" s="6"/>
      <c r="AGG8" s="6"/>
      <c r="AGH8" s="6"/>
      <c r="AGI8" s="6"/>
      <c r="AGJ8" s="6"/>
      <c r="AGK8" s="6"/>
      <c r="AGL8" s="6"/>
      <c r="AGM8" s="6"/>
      <c r="AGN8" s="6"/>
      <c r="AGO8" s="6"/>
      <c r="AGP8" s="6"/>
      <c r="AGQ8" s="6"/>
      <c r="AGR8" s="6"/>
      <c r="AGS8" s="6"/>
      <c r="AGT8" s="6"/>
      <c r="AGU8" s="6"/>
      <c r="AGV8" s="6"/>
      <c r="AGW8" s="6"/>
      <c r="AGX8" s="6"/>
      <c r="AGY8" s="6"/>
      <c r="AGZ8" s="6"/>
      <c r="AHA8" s="6"/>
      <c r="AHB8" s="6"/>
      <c r="AHC8" s="6"/>
      <c r="AHD8" s="6"/>
      <c r="AHE8" s="6"/>
      <c r="AHF8" s="6"/>
      <c r="AHG8" s="6"/>
      <c r="AHH8" s="6"/>
      <c r="AHI8" s="6"/>
      <c r="AHJ8" s="6"/>
      <c r="AHK8" s="6"/>
      <c r="AHL8" s="6"/>
      <c r="AHM8" s="6"/>
      <c r="AHN8" s="6"/>
      <c r="AHO8" s="6"/>
      <c r="AHP8" s="6"/>
      <c r="AHQ8" s="6"/>
      <c r="AHR8" s="6"/>
      <c r="AHS8" s="6"/>
      <c r="AHT8" s="6"/>
      <c r="AHU8" s="6"/>
      <c r="AHV8" s="6"/>
      <c r="AHW8" s="6"/>
      <c r="AHX8" s="6"/>
      <c r="AHY8" s="6"/>
      <c r="AHZ8" s="6"/>
      <c r="AIA8" s="6"/>
      <c r="AIB8" s="6"/>
      <c r="AIC8" s="6"/>
      <c r="AID8" s="6"/>
      <c r="AIE8" s="6"/>
      <c r="AIF8" s="6"/>
      <c r="AIG8" s="6"/>
      <c r="AIH8" s="6"/>
      <c r="AII8" s="6"/>
      <c r="AIJ8" s="6"/>
      <c r="AIK8" s="6"/>
      <c r="AIL8" s="6"/>
      <c r="AIM8" s="6"/>
      <c r="AIN8" s="6"/>
      <c r="AIO8" s="6"/>
      <c r="AIP8" s="6"/>
      <c r="AIQ8" s="6"/>
      <c r="AIR8" s="6"/>
      <c r="AIS8" s="6"/>
      <c r="AIT8" s="6"/>
      <c r="AIU8" s="6"/>
      <c r="AIV8" s="6"/>
      <c r="AIW8" s="6"/>
      <c r="AIX8" s="6"/>
      <c r="AIY8" s="6"/>
      <c r="AIZ8" s="6"/>
      <c r="AJA8" s="6"/>
      <c r="AJB8" s="6"/>
      <c r="AJC8" s="6"/>
      <c r="AJD8" s="6"/>
      <c r="AJE8" s="6"/>
      <c r="AJF8" s="6"/>
      <c r="AJG8" s="6"/>
      <c r="AJH8" s="6"/>
      <c r="AJI8" s="6"/>
      <c r="AJJ8" s="6"/>
      <c r="AJK8" s="6"/>
      <c r="AJL8" s="6"/>
      <c r="AJM8" s="6"/>
      <c r="AJN8" s="6"/>
      <c r="AJO8" s="6"/>
      <c r="AJP8" s="6"/>
      <c r="AJQ8" s="6"/>
      <c r="AJR8" s="6"/>
      <c r="AJS8" s="6"/>
      <c r="AJT8" s="6"/>
      <c r="AJU8" s="6"/>
      <c r="AJV8" s="6"/>
      <c r="AJW8" s="6"/>
      <c r="AJX8" s="6"/>
      <c r="AJY8" s="6"/>
      <c r="AJZ8" s="6"/>
      <c r="AKA8" s="6"/>
      <c r="AKB8" s="6"/>
      <c r="AKC8" s="6"/>
      <c r="AKD8" s="6"/>
      <c r="AKE8" s="6"/>
      <c r="AKF8" s="6"/>
      <c r="AKG8" s="6"/>
      <c r="AKH8" s="6"/>
      <c r="AKI8" s="6"/>
      <c r="AKJ8" s="6"/>
      <c r="AKK8" s="6"/>
      <c r="AKL8" s="6"/>
      <c r="AKM8" s="6"/>
      <c r="AKN8" s="6"/>
      <c r="AKO8" s="6"/>
      <c r="AKP8" s="6"/>
      <c r="AKQ8" s="6"/>
      <c r="AKR8" s="6"/>
      <c r="AKS8" s="6"/>
      <c r="AKT8" s="6"/>
      <c r="AKU8" s="6"/>
      <c r="AKV8" s="6"/>
      <c r="AKW8" s="6"/>
      <c r="AKX8" s="6"/>
      <c r="AKY8" s="6"/>
      <c r="AKZ8" s="6"/>
    </row>
    <row r="9" spans="1:988" ht="45">
      <c r="A9" s="123" t="s">
        <v>17</v>
      </c>
      <c r="B9" s="56" t="s">
        <v>33</v>
      </c>
      <c r="C9" s="57" t="s">
        <v>34</v>
      </c>
      <c r="D9" s="43" t="str">
        <f t="shared" ref="D9:D10" si="4">IF(F9&gt;0,"NC",IF(E9&gt;0,"C",IF(G9&gt;0,"NA","NT")))</f>
        <v>NC</v>
      </c>
      <c r="E9" s="58">
        <f t="shared" ref="E9:E17" si="5">COUNTIF(H9:Q9,"C")</f>
        <v>6</v>
      </c>
      <c r="F9" s="59">
        <f t="shared" ref="F9:F17" si="6">COUNTIF(H9:Q9,"NC")+COUNTIF(H9:Q9,"NCT")</f>
        <v>3</v>
      </c>
      <c r="G9" s="60">
        <f t="shared" ref="G9:G17" si="7">COUNTIF(H9:Q9,"NA")</f>
        <v>0</v>
      </c>
      <c r="H9" s="18" t="str">
        <f>'P01'!$D4</f>
        <v>CT</v>
      </c>
      <c r="I9" s="18" t="str">
        <f>IF('P02'!$D4="NT","NT",IF($H$9="NCT","NC",IF('P02'!$D4="NC","NC",IF($H$9="CT","C",'P02'!$D4))))</f>
        <v>C</v>
      </c>
      <c r="J9" s="18" t="str">
        <f>IF('P03'!$D4="NT","NT",IF($H$9="NCT","NC",IF('P03'!$D4="NC","NC",IF($H$9="CT","C",'P03'!$D4))))</f>
        <v>C</v>
      </c>
      <c r="K9" s="18" t="str">
        <f>IF('P04'!$D4="NT","NT",IF($H$9="NCT","NC",IF('P04'!$D4="NC","NC",IF($H$9="CT","C",'P04'!$D4))))</f>
        <v>C</v>
      </c>
      <c r="L9" s="18" t="str">
        <f>IF('P05'!$D4="NT","NT",IF($H$9="NCT","NC",IF('P05'!$D4="NC","NC",IF($H$9="CT","C",'P05'!$D4))))</f>
        <v>C</v>
      </c>
      <c r="M9" s="18" t="str">
        <f>IF('P06'!$D4="NT","NT",IF($H$9="NCT","NC",IF('P06'!$D4="NC","NC",IF($H$9="CT","C",'P06'!$D4))))</f>
        <v>C</v>
      </c>
      <c r="N9" s="18" t="str">
        <f>IF('P07'!$D4="NT","NT",IF($H$9="NCT","NC",IF('P07'!$D4="NC","NC",IF($H$9="CT","C",'P07'!$D4))))</f>
        <v>NC</v>
      </c>
      <c r="O9" s="18" t="str">
        <f>IF('P08'!$D4="NT","NT",IF($H$9="NCT","NC",IF('P08'!$D4="NC","NC",IF($H$9="CT","C",'P08'!$D4))))</f>
        <v>NC</v>
      </c>
      <c r="P9" s="18" t="str">
        <f>IF('P09'!$D4="NT","NT",IF($H$9="NCT","NC",IF('P09'!$D4="NC","NC",IF($H$9="CT","C",'P09'!$D4))))</f>
        <v>NC</v>
      </c>
      <c r="Q9" s="18" t="str">
        <f>IF('P10'!$D4="NT","NT",IF($H$9="NCT","NC",IF('P10'!$D4="NC","NC",IF($H$9="CT","C",'P10'!$D4))))</f>
        <v>C</v>
      </c>
      <c r="R9" s="53"/>
      <c r="S9" s="72" t="s">
        <v>298</v>
      </c>
      <c r="T9" s="79" t="s">
        <v>292</v>
      </c>
      <c r="U9" s="79" t="s">
        <v>304</v>
      </c>
      <c r="V9" s="79" t="s">
        <v>305</v>
      </c>
    </row>
    <row r="10" spans="1:988" ht="90">
      <c r="A10" s="123"/>
      <c r="B10" s="43" t="s">
        <v>35</v>
      </c>
      <c r="C10" s="44" t="s">
        <v>36</v>
      </c>
      <c r="D10" s="43" t="str">
        <f t="shared" si="4"/>
        <v>NC</v>
      </c>
      <c r="E10" s="38">
        <f t="shared" si="5"/>
        <v>0</v>
      </c>
      <c r="F10" s="59">
        <f t="shared" si="6"/>
        <v>10</v>
      </c>
      <c r="G10" s="45">
        <f t="shared" si="7"/>
        <v>0</v>
      </c>
      <c r="H10" s="18" t="str">
        <f>'P01'!$D5</f>
        <v>NCT</v>
      </c>
      <c r="I10" s="18" t="str">
        <f>IF('P02'!$D5="NT","NT",IF($H$10="NCT","NC",IF('P02'!$D5="NC","NC",IF($H$10="CT","C",'P02'!$D5))))</f>
        <v>NC</v>
      </c>
      <c r="J10" s="18" t="str">
        <f>IF('P03'!$D5="NT","NT",IF($H$10="NCT","NC",IF('P03'!$D5="NC","NC",IF($H$10="CT","C",'P03'!$D5))))</f>
        <v>NC</v>
      </c>
      <c r="K10" s="18" t="str">
        <f>IF('P04'!$D5="NT","NT",IF($H$10="NCT","NC",IF('P04'!$D5="NC","NC",IF($H$10="CT","C",'P04'!$D5))))</f>
        <v>NC</v>
      </c>
      <c r="L10" s="18" t="str">
        <f>IF('P05'!$D5="NT","NT",IF($H$10="NCT","NC",IF('P05'!$D5="NC","NC",IF($H$10="CT","C",'P05'!$D5))))</f>
        <v>NC</v>
      </c>
      <c r="M10" s="18" t="str">
        <f>IF('P06'!$D5="NT","NT",IF($H$10="NCT","NC",IF('P06'!$D5="NC","NC",IF($H$10="CT","C",'P06'!$D5))))</f>
        <v>NC</v>
      </c>
      <c r="N10" s="18" t="str">
        <f>IF('P07'!$D5="NT","NT",IF($H$10="NCT","NC",IF('P07'!$D5="NC","NC",IF($H$10="CT","C",'P07'!$D5))))</f>
        <v>NC</v>
      </c>
      <c r="O10" s="18" t="str">
        <f>IF('P08'!$D5="NT","NT",IF($H$10="NCT","NC",IF('P08'!$D5="NC","NC",IF($H$10="CT","C",'P08'!$D5))))</f>
        <v>NC</v>
      </c>
      <c r="P10" s="18" t="str">
        <f>IF('P09'!$D5="NT","NT",IF($H$10="NCT","NC",IF('P09'!$D5="NC","NC",IF($H$10="CT","C",'P09'!$D5))))</f>
        <v>NC</v>
      </c>
      <c r="Q10" s="18" t="str">
        <f>IF('P10'!$D5="NT","NT",IF($H$10="NCT","NC",IF('P10'!$D5="NC","NC",IF($H$10="CT","C",'P10'!$D5))))</f>
        <v>NC</v>
      </c>
      <c r="R10" s="53"/>
      <c r="S10" s="83" t="s">
        <v>297</v>
      </c>
      <c r="T10" s="72"/>
      <c r="U10" s="72" t="s">
        <v>299</v>
      </c>
      <c r="V10" s="79" t="s">
        <v>300</v>
      </c>
    </row>
    <row r="11" spans="1:988" ht="45">
      <c r="A11" s="123"/>
      <c r="B11" s="43" t="s">
        <v>37</v>
      </c>
      <c r="C11" s="44" t="s">
        <v>38</v>
      </c>
      <c r="D11" s="43" t="str">
        <f>IF(F11&gt;0,"NC",IF(E11&gt;0,"C",IF(G11&gt;0,"NA","NT")))</f>
        <v>NC</v>
      </c>
      <c r="E11" s="38">
        <f t="shared" si="5"/>
        <v>0</v>
      </c>
      <c r="F11" s="59">
        <f t="shared" si="6"/>
        <v>10</v>
      </c>
      <c r="G11" s="45">
        <f t="shared" si="7"/>
        <v>0</v>
      </c>
      <c r="H11" s="18" t="str">
        <f>'P01'!$D6</f>
        <v>NCT</v>
      </c>
      <c r="I11" s="18" t="str">
        <f>IF('P02'!$D6="NT","NT",IF($H$11="NCT","NC",IF('P02'!$D6="NC","NC",IF($H$11="CT","C",'P02'!$D6))))</f>
        <v>NC</v>
      </c>
      <c r="J11" s="18" t="str">
        <f>IF('P03'!$D6="NT","NT",IF($H$11="NCT","NC",IF('P03'!$D6="NC","NC",IF($H$11="CT","C",'P03'!$D6))))</f>
        <v>NC</v>
      </c>
      <c r="K11" s="18" t="str">
        <f>IF('P04'!$D6="NT","NT",IF($H$11="NCT","NC",IF('P04'!$D6="NC","NC",IF($H$11="CT","C",'P04'!$D6))))</f>
        <v>NC</v>
      </c>
      <c r="L11" s="18" t="str">
        <f>IF('P05'!$D6="NT","NT",IF($H$11="NCT","NC",IF('P05'!$D6="NC","NC",IF($H$11="CT","C",'P05'!$D6))))</f>
        <v>NC</v>
      </c>
      <c r="M11" s="18" t="str">
        <f>IF('P06'!$D6="NT","NT",IF($H$11="NCT","NC",IF('P06'!$D6="NC","NC",IF($H$11="CT","C",'P06'!$D6))))</f>
        <v>NC</v>
      </c>
      <c r="N11" s="18" t="str">
        <f>IF('P07'!$D6="NT","NT",IF($H$11="NCT","NC",IF('P07'!$D6="NC","NC",IF($H$11="CT","C",'P07'!$D6))))</f>
        <v>NC</v>
      </c>
      <c r="O11" s="18" t="str">
        <f>IF('P08'!$D6="NT","NT",IF($H$11="NCT","NC",IF('P08'!$D6="NC","NC",IF($H$11="CT","C",'P08'!$D6))))</f>
        <v>NC</v>
      </c>
      <c r="P11" s="18" t="str">
        <f>IF('P09'!$D6="NT","NT",IF($H$11="NCT","NC",IF('P09'!$D6="NC","NC",IF($H$11="CT","C",'P09'!$D6))))</f>
        <v>NC</v>
      </c>
      <c r="Q11" s="18" t="str">
        <f>IF('P10'!$D6="NT","NT",IF($H$11="NCT","NC",IF('P10'!$D6="NC","NC",IF($H$11="CT","C",'P10'!$D6))))</f>
        <v>NC</v>
      </c>
      <c r="R11" s="53"/>
      <c r="S11" s="79" t="s">
        <v>293</v>
      </c>
      <c r="T11" s="79" t="s">
        <v>294</v>
      </c>
      <c r="U11" s="72"/>
      <c r="V11" s="72"/>
    </row>
    <row r="12" spans="1:988" ht="57">
      <c r="A12" s="123"/>
      <c r="B12" s="43" t="s">
        <v>39</v>
      </c>
      <c r="C12" s="44" t="s">
        <v>40</v>
      </c>
      <c r="D12" s="43" t="str">
        <f t="shared" ref="D12:D75" si="8">IF(F12&gt;0,"NC",IF(E12&gt;0,"C",IF(G12&gt;0,"NA","NT")))</f>
        <v>NA</v>
      </c>
      <c r="E12" s="38">
        <f t="shared" si="5"/>
        <v>0</v>
      </c>
      <c r="F12" s="59">
        <f t="shared" si="6"/>
        <v>0</v>
      </c>
      <c r="G12" s="45">
        <f t="shared" si="7"/>
        <v>10</v>
      </c>
      <c r="H12" s="18" t="str">
        <f>'P01'!$D7</f>
        <v>NA</v>
      </c>
      <c r="I12" s="18" t="str">
        <f>IF('P02'!$D7="NT","NT",IF($H$12="NCT","NC",IF('P02'!$D7="NC","NC",IF($H$12="CT","C",'P02'!$D7))))</f>
        <v>NA</v>
      </c>
      <c r="J12" s="18" t="str">
        <f>IF('P03'!$D7="NT","NT",IF($H$12="NCT","NC",IF('P03'!$D7="NC","NC",IF($H$12="CT","C",'P03'!$D7))))</f>
        <v>NA</v>
      </c>
      <c r="K12" s="18" t="str">
        <f>IF('P04'!$D7="NT","NT",IF($H$12="NCT","NC",IF('P04'!$D7="NC","NC",IF($H$12="CT","C",'P04'!$D7))))</f>
        <v>NA</v>
      </c>
      <c r="L12" s="18" t="str">
        <f>IF('P05'!$D7="NT","NT",IF($H$12="NCT","NC",IF('P05'!$D7="NC","NC",IF($H$12="CT","C",'P05'!$D7))))</f>
        <v>NA</v>
      </c>
      <c r="M12" s="18" t="str">
        <f>IF('P06'!$D7="NT","NT",IF($H$12="NCT","NC",IF('P06'!$D7="NC","NC",IF($H$12="CT","C",'P06'!$D7))))</f>
        <v>NA</v>
      </c>
      <c r="N12" s="18" t="str">
        <f>IF('P07'!$D7="NT","NT",IF($H$12="NCT","NC",IF('P07'!$D7="NC","NC",IF($H$12="CT","C",'P07'!$D7))))</f>
        <v>NA</v>
      </c>
      <c r="O12" s="18" t="str">
        <f>IF('P08'!$D7="NT","NT",IF($H$12="NCT","NC",IF('P08'!$D7="NC","NC",IF($H$12="CT","C",'P08'!$D7))))</f>
        <v>NA</v>
      </c>
      <c r="P12" s="18" t="str">
        <f>IF('P09'!$D7="NT","NT",IF($H$12="NCT","NC",IF('P09'!$D7="NC","NC",IF($H$12="CT","C",'P09'!$D7))))</f>
        <v>NA</v>
      </c>
      <c r="Q12" s="18" t="str">
        <f>IF('P10'!$D7="NT","NT",IF($H$12="NCT","NC",IF('P10'!$D7="NC","NC",IF($H$12="CT","C",'P10'!$D7))))</f>
        <v>NA</v>
      </c>
      <c r="R12" s="53"/>
      <c r="S12" s="79" t="s">
        <v>415</v>
      </c>
      <c r="T12" s="79"/>
      <c r="U12" s="72"/>
      <c r="V12" s="72"/>
    </row>
    <row r="13" spans="1:988" ht="60">
      <c r="A13" s="123"/>
      <c r="B13" s="43" t="s">
        <v>41</v>
      </c>
      <c r="C13" s="44" t="s">
        <v>42</v>
      </c>
      <c r="D13" s="43" t="str">
        <f t="shared" si="8"/>
        <v>NA</v>
      </c>
      <c r="E13" s="38">
        <f t="shared" si="5"/>
        <v>0</v>
      </c>
      <c r="F13" s="59">
        <f t="shared" si="6"/>
        <v>0</v>
      </c>
      <c r="G13" s="45">
        <f t="shared" si="7"/>
        <v>10</v>
      </c>
      <c r="H13" s="18" t="str">
        <f>'P01'!$D8</f>
        <v>NA</v>
      </c>
      <c r="I13" s="18" t="str">
        <f>IF('P02'!$D8="NT","NT",IF($H$13="NCT","NC",IF('P02'!$D8="NC","NC",IF($H$13="CT","C",'P02'!$D8))))</f>
        <v>NA</v>
      </c>
      <c r="J13" s="18" t="str">
        <f>IF('P03'!$D8="NT","NT",IF($H$13="NCT","NC",IF('P03'!$D8="NC","NC",IF($H$13="CT","C",'P03'!$D8))))</f>
        <v>NA</v>
      </c>
      <c r="K13" s="18" t="str">
        <f>IF('P04'!$D8="NT","NT",IF($H$13="NCT","NC",IF('P04'!$D8="NC","NC",IF($H$13="CT","C",'P04'!$D8))))</f>
        <v>NA</v>
      </c>
      <c r="L13" s="18" t="str">
        <f>IF('P05'!$D8="NT","NT",IF($H$13="NCT","NC",IF('P05'!$D8="NC","NC",IF($H$13="CT","C",'P05'!$D8))))</f>
        <v>NA</v>
      </c>
      <c r="M13" s="18" t="str">
        <f>IF('P06'!$D8="NT","NT",IF($H$13="NCT","NC",IF('P06'!$D8="NC","NC",IF($H$13="CT","C",'P06'!$D8))))</f>
        <v>NA</v>
      </c>
      <c r="N13" s="18" t="str">
        <f>IF('P07'!$D8="NT","NT",IF($H$13="NCT","NC",IF('P07'!$D8="NC","NC",IF($H$13="CT","C",'P07'!$D8))))</f>
        <v>NA</v>
      </c>
      <c r="O13" s="18" t="str">
        <f>IF('P08'!$D8="NT","NT",IF($H$13="NCT","NC",IF('P08'!$D8="NC","NC",IF($H$13="CT","C",'P08'!$D8))))</f>
        <v>NA</v>
      </c>
      <c r="P13" s="18" t="str">
        <f>IF('P09'!$D8="NT","NT",IF($H$13="NCT","NC",IF('P09'!$D8="NC","NC",IF($H$13="CT","C",'P09'!$D8))))</f>
        <v>NA</v>
      </c>
      <c r="Q13" s="18" t="str">
        <f>IF('P10'!$D8="NT","NT",IF($H$13="NCT","NC",IF('P10'!$D8="NC","NC",IF($H$13="CT","C",'P10'!$D8))))</f>
        <v>NA</v>
      </c>
      <c r="R13" s="53"/>
      <c r="S13" s="79" t="s">
        <v>393</v>
      </c>
      <c r="T13" s="79" t="s">
        <v>394</v>
      </c>
      <c r="U13" s="72"/>
      <c r="V13" s="72"/>
    </row>
    <row r="14" spans="1:988" ht="28.5">
      <c r="A14" s="123"/>
      <c r="B14" s="43" t="s">
        <v>43</v>
      </c>
      <c r="C14" s="44" t="s">
        <v>44</v>
      </c>
      <c r="D14" s="43" t="str">
        <f t="shared" si="8"/>
        <v>NC</v>
      </c>
      <c r="E14" s="38">
        <f t="shared" si="5"/>
        <v>1</v>
      </c>
      <c r="F14" s="59">
        <f t="shared" si="6"/>
        <v>1</v>
      </c>
      <c r="G14" s="45">
        <f t="shared" si="7"/>
        <v>8</v>
      </c>
      <c r="H14" s="18" t="str">
        <f>'P01'!$D9</f>
        <v>NA</v>
      </c>
      <c r="I14" s="18" t="str">
        <f>IF('P02'!$D9="NT","NT",IF($H$14="NCT","NC",IF('P02'!$D9="NC","NC",IF($H$14="CT","C",'P02'!$D9))))</f>
        <v>NA</v>
      </c>
      <c r="J14" s="18" t="str">
        <f>IF('P03'!$D9="NT","NT",IF($H$14="NCT","NC",IF('P03'!$D9="NC","NC",IF($H$14="CT","C",'P03'!$D9))))</f>
        <v>NA</v>
      </c>
      <c r="K14" s="18" t="str">
        <f>IF('P04'!$D9="NT","NT",IF($H$14="NCT","NC",IF('P04'!$D9="NC","NC",IF($H$14="CT","C",'P04'!$D9))))</f>
        <v>NA</v>
      </c>
      <c r="L14" s="18" t="str">
        <f>IF('P05'!$D9="NT","NT",IF($H$14="NCT","NC",IF('P05'!$D9="NC","NC",IF($H$14="CT","C",'P05'!$D9))))</f>
        <v>NA</v>
      </c>
      <c r="M14" s="18" t="str">
        <f>IF('P06'!$D9="NT","NT",IF($H$14="NCT","NC",IF('P06'!$D9="NC","NC",IF($H$14="CT","C",'P06'!$D9))))</f>
        <v>NA</v>
      </c>
      <c r="N14" s="18" t="str">
        <f>IF('P07'!$D9="NT","NT",IF($H$14="NCT","NC",IF('P07'!$D9="NC","NC",IF($H$14="CT","C",'P07'!$D9))))</f>
        <v>C</v>
      </c>
      <c r="O14" s="18" t="str">
        <f>IF('P08'!$D9="NT","NT",IF($H$14="NCT","NC",IF('P08'!$D9="NC","NC",IF($H$14="CT","C",'P08'!$D9))))</f>
        <v>NA</v>
      </c>
      <c r="P14" s="18" t="str">
        <f>IF('P09'!$D9="NT","NT",IF($H$14="NCT","NC",IF('P09'!$D9="NC","NC",IF($H$14="CT","C",'P09'!$D9))))</f>
        <v>NC</v>
      </c>
      <c r="Q14" s="18" t="str">
        <f>IF('P10'!$D9="NT","NT",IF($H$14="NCT","NC",IF('P10'!$D9="NC","NC",IF($H$14="CT","C",'P10'!$D9))))</f>
        <v>NA</v>
      </c>
      <c r="R14" s="53"/>
      <c r="S14" s="73"/>
      <c r="T14" s="73"/>
      <c r="U14" s="73"/>
      <c r="V14" s="73"/>
    </row>
    <row r="15" spans="1:988" ht="42.75">
      <c r="A15" s="123"/>
      <c r="B15" s="43" t="s">
        <v>45</v>
      </c>
      <c r="C15" s="44" t="s">
        <v>46</v>
      </c>
      <c r="D15" s="43" t="str">
        <f t="shared" si="8"/>
        <v>NC</v>
      </c>
      <c r="E15" s="38">
        <f t="shared" si="5"/>
        <v>1</v>
      </c>
      <c r="F15" s="59">
        <f t="shared" si="6"/>
        <v>1</v>
      </c>
      <c r="G15" s="45">
        <f t="shared" si="7"/>
        <v>8</v>
      </c>
      <c r="H15" s="18" t="str">
        <f>'P01'!$D10</f>
        <v>NA</v>
      </c>
      <c r="I15" s="18" t="str">
        <f>IF('P02'!$D10="NT","NT",IF($H$15="NCT","NC",IF('P02'!$D10="NC","NC",IF($H$15="CT","C",'P02'!$D10))))</f>
        <v>NA</v>
      </c>
      <c r="J15" s="18" t="str">
        <f>IF('P03'!$D10="NT","NT",IF($H$15="NCT","NC",IF('P03'!$D10="NC","NC",IF($H$15="CT","C",'P03'!$D10))))</f>
        <v>NA</v>
      </c>
      <c r="K15" s="18" t="str">
        <f>IF('P04'!$D10="NT","NT",IF($H$15="NCT","NC",IF('P04'!$D10="NC","NC",IF($H$15="CT","C",'P04'!$D10))))</f>
        <v>NA</v>
      </c>
      <c r="L15" s="18" t="str">
        <f>IF('P05'!$D10="NT","NT",IF($H$15="NCT","NC",IF('P05'!$D10="NC","NC",IF($H$15="CT","C",'P05'!$D10))))</f>
        <v>NA</v>
      </c>
      <c r="M15" s="18" t="str">
        <f>IF('P06'!$D10="NT","NT",IF($H$15="NCT","NC",IF('P06'!$D10="NC","NC",IF($H$15="CT","C",'P06'!$D10))))</f>
        <v>NA</v>
      </c>
      <c r="N15" s="18" t="str">
        <f>IF('P07'!$D10="NT","NT",IF($H$15="NCT","NC",IF('P07'!$D10="NC","NC",IF($H$15="CT","C",'P07'!$D10))))</f>
        <v>NC</v>
      </c>
      <c r="O15" s="18" t="str">
        <f>IF('P08'!$D10="NT","NT",IF($H$15="NCT","NC",IF('P08'!$D10="NC","NC",IF($H$15="CT","C",'P08'!$D10))))</f>
        <v>NA</v>
      </c>
      <c r="P15" s="18" t="str">
        <f>IF('P09'!$D10="NT","NT",IF($H$15="NCT","NC",IF('P09'!$D10="NC","NC",IF($H$15="CT","C",'P09'!$D10))))</f>
        <v>C</v>
      </c>
      <c r="Q15" s="18" t="str">
        <f>IF('P10'!$D10="NT","NT",IF($H$15="NCT","NC",IF('P10'!$D10="NC","NC",IF($H$15="CT","C",'P10'!$D10))))</f>
        <v>NA</v>
      </c>
      <c r="R15" s="53"/>
      <c r="S15" s="73"/>
      <c r="T15" s="73"/>
      <c r="U15" s="73"/>
      <c r="V15" s="73"/>
    </row>
    <row r="16" spans="1:988" ht="71.25">
      <c r="A16" s="123"/>
      <c r="B16" s="43" t="s">
        <v>47</v>
      </c>
      <c r="C16" s="44" t="s">
        <v>48</v>
      </c>
      <c r="D16" s="43" t="str">
        <f t="shared" si="8"/>
        <v>C</v>
      </c>
      <c r="E16" s="38">
        <f t="shared" si="5"/>
        <v>9</v>
      </c>
      <c r="F16" s="59">
        <f t="shared" si="6"/>
        <v>0</v>
      </c>
      <c r="G16" s="45">
        <f t="shared" si="7"/>
        <v>0</v>
      </c>
      <c r="H16" s="18" t="str">
        <f>'P01'!$D11</f>
        <v>CT</v>
      </c>
      <c r="I16" s="18" t="str">
        <f>IF('P02'!$D11="NT","NT",IF($H$16="NCT","NC",IF('P02'!$D11="NC","NC",IF($H$16="CT","C",'P02'!$D11))))</f>
        <v>C</v>
      </c>
      <c r="J16" s="18" t="str">
        <f>IF('P03'!$D11="NT","NT",IF($H$16="NCT","NC",IF('P03'!$D11="NC","NC",IF($H$16="CT","C",'P03'!$D11))))</f>
        <v>C</v>
      </c>
      <c r="K16" s="18" t="str">
        <f>IF('P04'!$D11="NT","NT",IF($H$16="NCT","NC",IF('P04'!$D11="NC","NC",IF($H$16="CT","C",'P04'!$D11))))</f>
        <v>C</v>
      </c>
      <c r="L16" s="18" t="str">
        <f>IF('P05'!$D11="NT","NT",IF($H$16="NCT","NC",IF('P05'!$D11="NC","NC",IF($H$16="CT","C",'P05'!$D11))))</f>
        <v>C</v>
      </c>
      <c r="M16" s="18" t="str">
        <f>IF('P06'!$D11="NT","NT",IF($H$16="NCT","NC",IF('P06'!$D11="NC","NC",IF($H$16="CT","C",'P06'!$D11))))</f>
        <v>C</v>
      </c>
      <c r="N16" s="18" t="str">
        <f>IF('P07'!$D11="NT","NT",IF($H$16="NCT","NC",IF('P07'!$D11="NC","NC",IF($H$16="CT","C",'P07'!$D11))))</f>
        <v>C</v>
      </c>
      <c r="O16" s="18" t="str">
        <f>IF('P08'!$D11="NT","NT",IF($H$16="NCT","NC",IF('P08'!$D11="NC","NC",IF($H$16="CT","C",'P08'!$D11))))</f>
        <v>C</v>
      </c>
      <c r="P16" s="18" t="str">
        <f>IF('P09'!$D11="NT","NT",IF($H$16="NCT","NC",IF('P09'!$D11="NC","NC",IF($H$16="CT","C",'P09'!$D11))))</f>
        <v>C</v>
      </c>
      <c r="Q16" s="18" t="str">
        <f>IF('P10'!$D11="NT","NT",IF($H$16="NCT","NC",IF('P10'!$D11="NC","NC",IF($H$16="CT","C",'P10'!$D11))))</f>
        <v>C</v>
      </c>
      <c r="R16" s="53"/>
      <c r="S16" s="73"/>
      <c r="T16" s="73"/>
      <c r="U16" s="73"/>
      <c r="V16" s="73"/>
    </row>
    <row r="17" spans="1:22" ht="28.5">
      <c r="A17" s="123"/>
      <c r="B17" s="43" t="s">
        <v>49</v>
      </c>
      <c r="C17" s="44" t="s">
        <v>50</v>
      </c>
      <c r="D17" s="43" t="str">
        <f t="shared" si="8"/>
        <v>NC</v>
      </c>
      <c r="E17" s="38">
        <f t="shared" si="5"/>
        <v>0</v>
      </c>
      <c r="F17" s="59">
        <f t="shared" si="6"/>
        <v>4</v>
      </c>
      <c r="G17" s="45">
        <f t="shared" si="7"/>
        <v>6</v>
      </c>
      <c r="H17" s="18" t="str">
        <f>'P01'!$D12</f>
        <v>NC</v>
      </c>
      <c r="I17" s="18" t="str">
        <f>IF('P02'!$D12="NT","NT",IF($H$17="NCT","NC",IF('P02'!$D12="NC","NC",IF($H$17="CT","C",'P02'!$D12))))</f>
        <v>NA</v>
      </c>
      <c r="J17" s="18" t="str">
        <f>IF('P03'!$D12="NT","NT",IF($H$17="NCT","NC",IF('P03'!$D12="NC","NC",IF($H$17="CT","C",'P03'!$D12))))</f>
        <v>NA</v>
      </c>
      <c r="K17" s="18" t="str">
        <f>IF('P04'!$D12="NT","NT",IF($H$17="NCT","NC",IF('P04'!$D12="NC","NC",IF($H$17="CT","C",'P04'!$D12))))</f>
        <v>NA</v>
      </c>
      <c r="L17" s="18" t="str">
        <f>IF('P05'!$D12="NT","NT",IF($H$17="NCT","NC",IF('P05'!$D12="NC","NC",IF($H$17="CT","C",'P05'!$D12))))</f>
        <v>NA</v>
      </c>
      <c r="M17" s="18" t="str">
        <f>IF('P06'!$D12="NT","NT",IF($H$17="NCT","NC",IF('P06'!$D12="NC","NC",IF($H$17="CT","C",'P06'!$D12))))</f>
        <v>NA</v>
      </c>
      <c r="N17" s="18" t="str">
        <f>IF('P07'!$D12="NT","NT",IF($H$17="NCT","NC",IF('P07'!$D12="NC","NC",IF($H$17="CT","C",'P07'!$D12))))</f>
        <v>NC</v>
      </c>
      <c r="O17" s="18" t="str">
        <f>IF('P08'!$D12="NT","NT",IF($H$17="NCT","NC",IF('P08'!$D12="NC","NC",IF($H$17="CT","C",'P08'!$D12))))</f>
        <v>NC</v>
      </c>
      <c r="P17" s="18" t="str">
        <f>IF('P09'!$D12="NT","NT",IF($H$17="NCT","NC",IF('P09'!$D12="NC","NC",IF($H$17="CT","C",'P09'!$D12))))</f>
        <v>NC</v>
      </c>
      <c r="Q17" s="18" t="str">
        <f>IF('P10'!$D12="NT","NT",IF($H$17="NCT","NC",IF('P10'!$D12="NC","NC",IF($H$17="CT","C",'P10'!$D12))))</f>
        <v>NA</v>
      </c>
      <c r="R17" s="53"/>
      <c r="S17" s="73"/>
      <c r="T17" s="73"/>
      <c r="U17" s="73"/>
      <c r="V17" s="73"/>
    </row>
    <row r="18" spans="1:22">
      <c r="A18" s="35"/>
      <c r="B18" s="32"/>
      <c r="C18" s="32"/>
      <c r="D18" s="33"/>
      <c r="E18" s="36">
        <f>SUM(E9:E17)</f>
        <v>17</v>
      </c>
      <c r="F18" s="37">
        <f>SUM(F9:F17)</f>
        <v>29</v>
      </c>
      <c r="G18" s="46">
        <f>SUM(G9:G17)</f>
        <v>42</v>
      </c>
      <c r="H18" s="32"/>
      <c r="I18" s="32"/>
      <c r="J18" s="32"/>
      <c r="K18" s="32"/>
      <c r="L18" s="32"/>
      <c r="M18" s="32"/>
      <c r="N18" s="32"/>
      <c r="O18" s="32"/>
      <c r="P18" s="32"/>
      <c r="Q18" s="32"/>
      <c r="R18" s="53"/>
      <c r="S18" s="73"/>
      <c r="T18" s="73"/>
      <c r="U18" s="73"/>
      <c r="V18" s="73"/>
    </row>
    <row r="19" spans="1:22" ht="15" customHeight="1">
      <c r="A19" s="133" t="s">
        <v>18</v>
      </c>
      <c r="B19" s="43" t="s">
        <v>51</v>
      </c>
      <c r="C19" s="44" t="s">
        <v>52</v>
      </c>
      <c r="D19" s="43" t="str">
        <f t="shared" si="8"/>
        <v>C</v>
      </c>
      <c r="E19" s="38">
        <f>COUNTIF(H19:Q19,"C")</f>
        <v>1</v>
      </c>
      <c r="F19" s="59">
        <f>COUNTIF(H19:Q19,"NC")+COUNTIF(H19:Q19,"NCT")</f>
        <v>0</v>
      </c>
      <c r="G19" s="45">
        <f>COUNTIF(H19:Q19,"NA")</f>
        <v>9</v>
      </c>
      <c r="H19" s="18" t="str">
        <f>'P01'!$D13</f>
        <v>C</v>
      </c>
      <c r="I19" s="18" t="str">
        <f>IF('P02'!$D13="NT","NT",IF($H$19="NCT","NC",IF('P02'!$D13="NC","NC",IF($H$19="CT","C",'P02'!$D13))))</f>
        <v>NA</v>
      </c>
      <c r="J19" s="18" t="str">
        <f>IF('P03'!$D13="NT","NT",IF($H$19="NCT","NC",IF('P03'!$D13="NC","NC",IF($H$19="CT","C",'P03'!$D13))))</f>
        <v>NA</v>
      </c>
      <c r="K19" s="18" t="str">
        <f>IF('P04'!$D13="NT","NT",IF($H$19="NCT","NC",IF('P04'!$D13="NC","NC",IF($H$19="CT","C",'P04'!$D13))))</f>
        <v>NA</v>
      </c>
      <c r="L19" s="18" t="str">
        <f>IF('P05'!$D13="NT","NT",IF($H$19="NCT","NC",IF('P05'!$D13="NC","NC",IF($H$19="CT","C",'P05'!$D13))))</f>
        <v>NA</v>
      </c>
      <c r="M19" s="18" t="str">
        <f>IF('P06'!$D13="NT","NT",IF($H$19="NCT","NC",IF('P06'!$D13="NC","NC",IF($H$19="CT","C",'P06'!$D13))))</f>
        <v>NA</v>
      </c>
      <c r="N19" s="18" t="str">
        <f>IF('P07'!$D13="NT","NT",IF($H$19="NCT","NC",IF('P07'!$D13="NC","NC",IF($H$19="CT","C",'P07'!$D13))))</f>
        <v>NA</v>
      </c>
      <c r="O19" s="18" t="str">
        <f>IF('P08'!$D13="NT","NT",IF($H$19="NCT","NC",IF('P08'!$D13="NC","NC",IF($H$19="CT","C",'P08'!$D13))))</f>
        <v>NA</v>
      </c>
      <c r="P19" s="18" t="str">
        <f>IF('P09'!$D13="NT","NT",IF($H$19="NCT","NC",IF('P09'!$D13="NC","NC",IF($H$19="CT","C",'P09'!$D13))))</f>
        <v>NA</v>
      </c>
      <c r="Q19" s="18" t="str">
        <f>IF('P10'!$D13="NT","NT",IF($H$19="NCT","NC",IF('P10'!$D13="NC","NC",IF($H$19="CT","C",'P10'!$D13))))</f>
        <v>NA</v>
      </c>
      <c r="R19" s="53"/>
      <c r="S19" s="73"/>
      <c r="T19" s="73"/>
      <c r="U19" s="73"/>
      <c r="V19" s="73"/>
    </row>
    <row r="20" spans="1:22" ht="28.5">
      <c r="A20" s="134"/>
      <c r="B20" s="43" t="s">
        <v>53</v>
      </c>
      <c r="C20" s="44" t="s">
        <v>54</v>
      </c>
      <c r="D20" s="43" t="str">
        <f t="shared" si="8"/>
        <v>C</v>
      </c>
      <c r="E20" s="38">
        <f>COUNTIF(H20:Q20,"C")</f>
        <v>1</v>
      </c>
      <c r="F20" s="59">
        <f>COUNTIF(H20:Q20,"NC")+COUNTIF(H20:Q20,"NCT")</f>
        <v>0</v>
      </c>
      <c r="G20" s="45">
        <f>COUNTIF(H20:Q20,"NA")</f>
        <v>9</v>
      </c>
      <c r="H20" s="18" t="str">
        <f>'P01'!$D14</f>
        <v>C</v>
      </c>
      <c r="I20" s="18" t="str">
        <f>IF('P02'!$D14="NT","NT",IF($H$20="NCT","NC",IF('P02'!$D14="NC","NC",IF($H$20="CT","C",'P02'!$D14))))</f>
        <v>NA</v>
      </c>
      <c r="J20" s="18" t="str">
        <f>IF('P03'!$D14="NT","NT",IF($H$20="NCT","NC",IF('P03'!$D14="NC","NC",IF($H$20="CT","C",'P03'!$D14))))</f>
        <v>NA</v>
      </c>
      <c r="K20" s="18" t="str">
        <f>IF('P04'!$D14="NT","NT",IF($H$20="NCT","NC",IF('P04'!$D14="NC","NC",IF($H$20="CT","C",'P04'!$D14))))</f>
        <v>NA</v>
      </c>
      <c r="L20" s="18" t="str">
        <f>IF('P05'!$D14="NT","NT",IF($H$20="NCT","NC",IF('P05'!$D14="NC","NC",IF($H$20="CT","C",'P05'!$D14))))</f>
        <v>NA</v>
      </c>
      <c r="M20" s="18" t="str">
        <f>IF('P06'!$D14="NT","NT",IF($H$20="NCT","NC",IF('P06'!$D14="NC","NC",IF($H$20="CT","C",'P06'!$D14))))</f>
        <v>NA</v>
      </c>
      <c r="N20" s="18" t="str">
        <f>IF('P07'!$D14="NT","NT",IF($H$20="NCT","NC",IF('P07'!$D14="NC","NC",IF($H$20="CT","C",'P07'!$D14))))</f>
        <v>NA</v>
      </c>
      <c r="O20" s="18" t="str">
        <f>IF('P08'!$D14="NT","NT",IF($H$20="NCT","NC",IF('P08'!$D14="NC","NC",IF($H$20="CT","C",'P08'!$D14))))</f>
        <v>NA</v>
      </c>
      <c r="P20" s="18" t="str">
        <f>IF('P09'!$D14="NT","NT",IF($H$20="NCT","NC",IF('P09'!$D14="NC","NC",IF($H$20="CT","C",'P09'!$D14))))</f>
        <v>NA</v>
      </c>
      <c r="Q20" s="18" t="str">
        <f>IF('P10'!$D14="NT","NT",IF($H$20="NCT","NC",IF('P10'!$D14="NC","NC",IF($H$20="CT","C",'P10'!$D14))))</f>
        <v>NA</v>
      </c>
      <c r="R20" s="53"/>
      <c r="S20" s="73"/>
      <c r="T20" s="73"/>
      <c r="U20" s="73"/>
      <c r="V20" s="73"/>
    </row>
    <row r="21" spans="1:22">
      <c r="A21" s="35"/>
      <c r="B21" s="32"/>
      <c r="C21" s="32"/>
      <c r="D21" s="33"/>
      <c r="E21" s="36">
        <f>SUM(E19:E20)</f>
        <v>2</v>
      </c>
      <c r="F21" s="37">
        <f>SUM(F19:F20)</f>
        <v>0</v>
      </c>
      <c r="G21" s="46">
        <f>SUM(G19:G20)</f>
        <v>18</v>
      </c>
      <c r="H21" s="32"/>
      <c r="I21" s="32"/>
      <c r="J21" s="32"/>
      <c r="K21" s="32"/>
      <c r="L21" s="32"/>
      <c r="M21" s="32"/>
      <c r="N21" s="32"/>
      <c r="O21" s="32"/>
      <c r="P21" s="32"/>
      <c r="Q21" s="32"/>
      <c r="R21" s="53"/>
      <c r="S21" s="73"/>
      <c r="T21" s="73"/>
      <c r="U21" s="73"/>
      <c r="V21" s="73"/>
    </row>
    <row r="22" spans="1:22" ht="45" customHeight="1">
      <c r="A22" s="122" t="s">
        <v>19</v>
      </c>
      <c r="B22" s="43" t="s">
        <v>55</v>
      </c>
      <c r="C22" s="44" t="s">
        <v>56</v>
      </c>
      <c r="D22" s="43" t="str">
        <f t="shared" si="8"/>
        <v>C</v>
      </c>
      <c r="E22" s="38">
        <f>COUNTIF(H22:Q22,"C")</f>
        <v>10</v>
      </c>
      <c r="F22" s="59">
        <f>COUNTIF(H22:Q22,"NC")+COUNTIF(H22:Q22,"NCT")</f>
        <v>0</v>
      </c>
      <c r="G22" s="45">
        <f>COUNTIF(H22:Q22,"NA")</f>
        <v>0</v>
      </c>
      <c r="H22" s="18" t="str">
        <f>'P01'!$D15</f>
        <v>C</v>
      </c>
      <c r="I22" s="18" t="str">
        <f>IF('P02'!$D15="NT","NT",IF($H$22="NCT","NC",IF('P02'!$D15="NC","NC",IF($H$22="CT","C",'P02'!$D15))))</f>
        <v>C</v>
      </c>
      <c r="J22" s="18" t="str">
        <f>IF('P03'!$D15="NT","NT",IF($H$22="NCT","NC",IF('P03'!$D15="NC","NC",IF($H$22="CT","C",'P03'!$D15))))</f>
        <v>C</v>
      </c>
      <c r="K22" s="18" t="str">
        <f>IF('P04'!$D15="NT","NT",IF($H$22="NCT","NC",IF('P04'!$D15="NC","NC",IF($H$22="CT","C",'P04'!$D15))))</f>
        <v>C</v>
      </c>
      <c r="L22" s="18" t="str">
        <f>IF('P05'!$D15="NT","NT",IF($H$22="NCT","NC",IF('P05'!$D15="NC","NC",IF($H$22="CT","C",'P05'!$D15))))</f>
        <v>C</v>
      </c>
      <c r="M22" s="18" t="str">
        <f>IF('P06'!$D15="NT","NT",IF($H$22="NCT","NC",IF('P06'!$D15="NC","NC",IF($H$22="CT","C",'P06'!$D15))))</f>
        <v>C</v>
      </c>
      <c r="N22" s="18" t="str">
        <f>IF('P07'!$D15="NT","NT",IF($H$22="NCT","NC",IF('P07'!$D15="NC","NC",IF($H$22="CT","C",'P07'!$D15))))</f>
        <v>C</v>
      </c>
      <c r="O22" s="18" t="str">
        <f>IF('P08'!$D15="NT","NT",IF($H$22="NCT","NC",IF('P08'!$D15="NC","NC",IF($H$22="CT","C",'P08'!$D15))))</f>
        <v>C</v>
      </c>
      <c r="P22" s="18" t="str">
        <f>IF('P09'!$D15="NT","NT",IF($H$22="NCT","NC",IF('P09'!$D15="NC","NC",IF($H$22="CT","C",'P09'!$D15))))</f>
        <v>C</v>
      </c>
      <c r="Q22" s="18" t="str">
        <f>IF('P10'!$D15="NT","NT",IF($H$22="NCT","NC",IF('P10'!$D15="NC","NC",IF($H$22="CT","C",'P10'!$D15))))</f>
        <v>C</v>
      </c>
      <c r="R22" s="53"/>
      <c r="S22" s="73"/>
      <c r="T22" s="73"/>
      <c r="U22" s="73"/>
      <c r="V22" s="73"/>
    </row>
    <row r="23" spans="1:22" ht="57">
      <c r="A23" s="123"/>
      <c r="B23" s="43" t="s">
        <v>57</v>
      </c>
      <c r="C23" s="44" t="s">
        <v>58</v>
      </c>
      <c r="D23" s="43" t="str">
        <f t="shared" si="8"/>
        <v>NC</v>
      </c>
      <c r="E23" s="38">
        <f>COUNTIF(H23:Q23,"C")</f>
        <v>0</v>
      </c>
      <c r="F23" s="59">
        <f>COUNTIF(H23:Q23,"NC")+COUNTIF(H23:Q23,"NCT")</f>
        <v>10</v>
      </c>
      <c r="G23" s="45">
        <f>COUNTIF(H23:Q23,"NA")</f>
        <v>0</v>
      </c>
      <c r="H23" s="18" t="str">
        <f>'P01'!$D16</f>
        <v>NCT</v>
      </c>
      <c r="I23" s="18" t="str">
        <f>IF('P02'!$D16="NT","NT",IF($H$23="NCT","NC",IF('P02'!$D16="NC","NC",IF($H$23="CT","C",'P02'!$D16))))</f>
        <v>NC</v>
      </c>
      <c r="J23" s="18" t="str">
        <f>IF('P03'!$D16="NT","NT",IF($H$23="NCT","NC",IF('P03'!$D16="NC","NC",IF($H$23="CT","C",'P03'!$D16))))</f>
        <v>NC</v>
      </c>
      <c r="K23" s="18" t="str">
        <f>IF('P04'!$D16="NT","NT",IF($H$23="NCT","NC",IF('P04'!$D16="NC","NC",IF($H$23="CT","C",'P04'!$D16))))</f>
        <v>NC</v>
      </c>
      <c r="L23" s="18" t="str">
        <f>IF('P05'!$D16="NT","NT",IF($H$23="NCT","NC",IF('P05'!$D16="NC","NC",IF($H$23="CT","C",'P05'!$D16))))</f>
        <v>NC</v>
      </c>
      <c r="M23" s="18" t="str">
        <f>IF('P06'!$D16="NT","NT",IF($H$23="NCT","NC",IF('P06'!$D16="NC","NC",IF($H$23="CT","C",'P06'!$D16))))</f>
        <v>NC</v>
      </c>
      <c r="N23" s="18" t="str">
        <f>IF('P07'!$D16="NT","NT",IF($H$23="NCT","NC",IF('P07'!$D16="NC","NC",IF($H$23="CT","C",'P07'!$D16))))</f>
        <v>NC</v>
      </c>
      <c r="O23" s="18" t="str">
        <f>IF('P08'!$D16="NT","NT",IF($H$23="NCT","NC",IF('P08'!$D16="NC","NC",IF($H$23="CT","C",'P08'!$D16))))</f>
        <v>NC</v>
      </c>
      <c r="P23" s="18" t="str">
        <f>IF('P09'!$D16="NT","NT",IF($H$23="NCT","NC",IF('P09'!$D16="NC","NC",IF($H$23="CT","C",'P09'!$D16))))</f>
        <v>NC</v>
      </c>
      <c r="Q23" s="18" t="str">
        <f>IF('P10'!$D16="NT","NT",IF($H$23="NCT","NC",IF('P10'!$D16="NC","NC",IF($H$23="CT","C",'P10'!$D16))))</f>
        <v>NC</v>
      </c>
      <c r="R23" s="53"/>
      <c r="S23" s="73"/>
      <c r="T23" s="73"/>
      <c r="U23" s="73"/>
      <c r="V23" s="73"/>
    </row>
    <row r="24" spans="1:22" ht="71.25">
      <c r="A24" s="123"/>
      <c r="B24" s="43" t="s">
        <v>59</v>
      </c>
      <c r="C24" s="44" t="s">
        <v>60</v>
      </c>
      <c r="D24" s="43" t="str">
        <f t="shared" si="8"/>
        <v>NC</v>
      </c>
      <c r="E24" s="38">
        <f>COUNTIF(H24:Q24,"C")</f>
        <v>8</v>
      </c>
      <c r="F24" s="59">
        <f>COUNTIF(H24:Q24,"NC")+COUNTIF(H24:Q24,"NCT")</f>
        <v>2</v>
      </c>
      <c r="G24" s="45">
        <f>COUNTIF(H24:Q24,"NA")</f>
        <v>0</v>
      </c>
      <c r="H24" s="18" t="str">
        <f>'P01'!$D17</f>
        <v>C</v>
      </c>
      <c r="I24" s="18" t="str">
        <f>IF('P02'!$D17="NT","NT",IF($H$24="NCT","NC",IF('P02'!$D17="NC","NC",IF($H$24="CT","C",'P02'!$D17))))</f>
        <v>NC</v>
      </c>
      <c r="J24" s="18" t="str">
        <f>IF('P03'!$D17="NT","NT",IF($H$24="NCT","NC",IF('P03'!$D17="NC","NC",IF($H$24="CT","C",'P03'!$D17))))</f>
        <v>C</v>
      </c>
      <c r="K24" s="18" t="str">
        <f>IF('P04'!$D17="NT","NT",IF($H$24="NCT","NC",IF('P04'!$D17="NC","NC",IF($H$24="CT","C",'P04'!$D17))))</f>
        <v>NC</v>
      </c>
      <c r="L24" s="18" t="str">
        <f>IF('P05'!$D17="NT","NT",IF($H$24="NCT","NC",IF('P05'!$D17="NC","NC",IF($H$24="CT","C",'P05'!$D17))))</f>
        <v>C</v>
      </c>
      <c r="M24" s="18" t="str">
        <f>IF('P06'!$D17="NT","NT",IF($H$24="NCT","NC",IF('P06'!$D17="NC","NC",IF($H$24="CT","C",'P06'!$D17))))</f>
        <v>C</v>
      </c>
      <c r="N24" s="18" t="str">
        <f>IF('P07'!$D17="NT","NT",IF($H$24="NCT","NC",IF('P07'!$D17="NC","NC",IF($H$24="CT","C",'P07'!$D17))))</f>
        <v>C</v>
      </c>
      <c r="O24" s="18" t="str">
        <f>IF('P08'!$D17="NT","NT",IF($H$24="NCT","NC",IF('P08'!$D17="NC","NC",IF($H$24="CT","C",'P08'!$D17))))</f>
        <v>C</v>
      </c>
      <c r="P24" s="18" t="str">
        <f>IF('P09'!$D17="NT","NT",IF($H$24="NCT","NC",IF('P09'!$D17="NC","NC",IF($H$24="CT","C",'P09'!$D17))))</f>
        <v>C</v>
      </c>
      <c r="Q24" s="18" t="str">
        <f>IF('P10'!$D17="NT","NT",IF($H$24="NCT","NC",IF('P10'!$D17="NC","NC",IF($H$24="CT","C",'P10'!$D17))))</f>
        <v>C</v>
      </c>
      <c r="R24" s="53"/>
      <c r="S24" s="73"/>
      <c r="T24" s="73"/>
      <c r="U24" s="73"/>
      <c r="V24" s="73"/>
    </row>
    <row r="25" spans="1:22">
      <c r="A25" s="35"/>
      <c r="B25" s="32"/>
      <c r="C25" s="32"/>
      <c r="D25" s="33"/>
      <c r="E25" s="36">
        <f>SUM(E22:E24)</f>
        <v>18</v>
      </c>
      <c r="F25" s="37">
        <f>SUM(F22:F24)</f>
        <v>12</v>
      </c>
      <c r="G25" s="46">
        <f>SUM(G22:G24)</f>
        <v>0</v>
      </c>
      <c r="H25" s="32"/>
      <c r="I25" s="32"/>
      <c r="J25" s="32"/>
      <c r="K25" s="32"/>
      <c r="L25" s="32"/>
      <c r="M25" s="32"/>
      <c r="N25" s="32"/>
      <c r="O25" s="32"/>
      <c r="P25" s="32"/>
      <c r="Q25" s="32"/>
      <c r="R25" s="53"/>
      <c r="S25" s="73"/>
      <c r="T25" s="73"/>
      <c r="U25" s="73"/>
      <c r="V25" s="73"/>
    </row>
    <row r="26" spans="1:22" ht="60" customHeight="1">
      <c r="A26" s="122" t="s">
        <v>20</v>
      </c>
      <c r="B26" s="43" t="s">
        <v>61</v>
      </c>
      <c r="C26" s="44" t="s">
        <v>62</v>
      </c>
      <c r="D26" s="43" t="str">
        <f t="shared" si="8"/>
        <v>C</v>
      </c>
      <c r="E26" s="38">
        <f t="shared" ref="E26:E38" si="9">COUNTIF(H26:Q26,"C")</f>
        <v>1</v>
      </c>
      <c r="F26" s="59">
        <f t="shared" ref="F26:F38" si="10">COUNTIF(H26:Q26,"NC")+COUNTIF(H26:Q26,"NCT")</f>
        <v>0</v>
      </c>
      <c r="G26" s="45">
        <f t="shared" ref="G26:G38" si="11">COUNTIF(H26:Q26,"NA")</f>
        <v>9</v>
      </c>
      <c r="H26" s="18" t="str">
        <f>'P01'!$D18</f>
        <v>NA</v>
      </c>
      <c r="I26" s="18" t="str">
        <f>IF('P02'!$D18="NT","NT",IF($H$26="NCT","NC",IF('P02'!$D18="NC","NC",IF($H$26="CT","C",'P02'!$D18))))</f>
        <v>NA</v>
      </c>
      <c r="J26" s="18" t="str">
        <f>IF('P03'!$D18="NT","NT",IF($H$26="NCT","NC",IF('P03'!$D18="NC","NC",IF($H$26="CT","C",'P03'!$D18))))</f>
        <v>NA</v>
      </c>
      <c r="K26" s="18" t="str">
        <f>IF('P04'!$D18="NT","NT",IF($H$26="NCT","NC",IF('P04'!$D18="NC","NC",IF($H$26="CT","C",'P04'!$D18))))</f>
        <v>NA</v>
      </c>
      <c r="L26" s="18" t="str">
        <f>IF('P05'!$D18="NT","NT",IF($H$26="NCT","NC",IF('P05'!$D18="NC","NC",IF($H$26="CT","C",'P05'!$D18))))</f>
        <v>NA</v>
      </c>
      <c r="M26" s="18" t="str">
        <f>IF('P06'!$D18="NT","NT",IF($H$26="NCT","NC",IF('P06'!$D18="NC","NC",IF($H$26="CT","C",'P06'!$D18))))</f>
        <v>NA</v>
      </c>
      <c r="N26" s="18" t="str">
        <f>IF('P07'!$D18="NT","NT",IF($H$26="NCT","NC",IF('P07'!$D18="NC","NC",IF($H$26="CT","C",'P07'!$D18))))</f>
        <v>C</v>
      </c>
      <c r="O26" s="18" t="str">
        <f>IF('P08'!$D18="NT","NT",IF($H$26="NCT","NC",IF('P08'!$D18="NC","NC",IF($H$26="CT","C",'P08'!$D18))))</f>
        <v>NA</v>
      </c>
      <c r="P26" s="18" t="str">
        <f>IF('P09'!$D18="NT","NT",IF($H$26="NCT","NC",IF('P09'!$D18="NC","NC",IF($H$26="CT","C",'P09'!$D18))))</f>
        <v>NA</v>
      </c>
      <c r="Q26" s="18" t="str">
        <f>IF('P10'!$D18="NT","NT",IF($H$26="NCT","NC",IF('P10'!$D18="NC","NC",IF($H$26="CT","C",'P10'!$D18))))</f>
        <v>NA</v>
      </c>
      <c r="R26" s="53"/>
    </row>
    <row r="27" spans="1:22" ht="57">
      <c r="A27" s="123"/>
      <c r="B27" s="43" t="s">
        <v>63</v>
      </c>
      <c r="C27" s="44" t="s">
        <v>64</v>
      </c>
      <c r="D27" s="43" t="str">
        <f t="shared" si="8"/>
        <v>C</v>
      </c>
      <c r="E27" s="38">
        <f t="shared" si="9"/>
        <v>1</v>
      </c>
      <c r="F27" s="59">
        <f t="shared" si="10"/>
        <v>0</v>
      </c>
      <c r="G27" s="45">
        <f t="shared" si="11"/>
        <v>9</v>
      </c>
      <c r="H27" s="18" t="str">
        <f>'P01'!$D19</f>
        <v>NA</v>
      </c>
      <c r="I27" s="18" t="str">
        <f>IF('P02'!$D19="NT","NT",IF($H$27="NCT","NC",IF('P02'!$D19="NC","NC",IF($H$27="CT","C",'P02'!$D19))))</f>
        <v>NA</v>
      </c>
      <c r="J27" s="18" t="str">
        <f>IF('P03'!$D19="NT","NT",IF($H$27="NCT","NC",IF('P03'!$D19="NC","NC",IF($H$27="CT","C",'P03'!$D19))))</f>
        <v>NA</v>
      </c>
      <c r="K27" s="18" t="str">
        <f>IF('P04'!$D19="NT","NT",IF($H$27="NCT","NC",IF('P04'!$D19="NC","NC",IF($H$27="CT","C",'P04'!$D19))))</f>
        <v>NA</v>
      </c>
      <c r="L27" s="18" t="str">
        <f>IF('P05'!$D19="NT","NT",IF($H$27="NCT","NC",IF('P05'!$D19="NC","NC",IF($H$27="CT","C",'P05'!$D19))))</f>
        <v>NA</v>
      </c>
      <c r="M27" s="18" t="str">
        <f>IF('P06'!$D19="NT","NT",IF($H$27="NCT","NC",IF('P06'!$D19="NC","NC",IF($H$27="CT","C",'P06'!$D19))))</f>
        <v>NA</v>
      </c>
      <c r="N27" s="18" t="str">
        <f>IF('P07'!$D19="NT","NT",IF($H$27="NCT","NC",IF('P07'!$D19="NC","NC",IF($H$27="CT","C",'P07'!$D19))))</f>
        <v>C</v>
      </c>
      <c r="O27" s="18" t="str">
        <f>IF('P08'!$D19="NT","NT",IF($H$27="NCT","NC",IF('P08'!$D19="NC","NC",IF($H$27="CT","C",'P08'!$D19))))</f>
        <v>NA</v>
      </c>
      <c r="P27" s="18" t="str">
        <f>IF('P09'!$D19="NT","NT",IF($H$27="NCT","NC",IF('P09'!$D19="NC","NC",IF($H$27="CT","C",'P09'!$D19))))</f>
        <v>NA</v>
      </c>
      <c r="Q27" s="18" t="str">
        <f>IF('P10'!$D19="NT","NT",IF($H$27="NCT","NC",IF('P10'!$D19="NC","NC",IF($H$27="CT","C",'P10'!$D19))))</f>
        <v>NA</v>
      </c>
      <c r="R27" s="53"/>
    </row>
    <row r="28" spans="1:22" ht="42.75">
      <c r="A28" s="123"/>
      <c r="B28" s="43" t="s">
        <v>65</v>
      </c>
      <c r="C28" s="44" t="s">
        <v>66</v>
      </c>
      <c r="D28" s="43" t="str">
        <f t="shared" si="8"/>
        <v>C</v>
      </c>
      <c r="E28" s="38">
        <f t="shared" si="9"/>
        <v>1</v>
      </c>
      <c r="F28" s="59">
        <f t="shared" si="10"/>
        <v>0</v>
      </c>
      <c r="G28" s="45">
        <f t="shared" si="11"/>
        <v>9</v>
      </c>
      <c r="H28" s="18" t="str">
        <f>'P01'!$D20</f>
        <v>NA</v>
      </c>
      <c r="I28" s="18" t="str">
        <f>IF('P02'!$D20="NT","NT",IF($H$28="NCT","NC",IF('P02'!$D20="NC","NC",IF($H$28="CT","C",'P02'!$D20))))</f>
        <v>NA</v>
      </c>
      <c r="J28" s="18" t="str">
        <f>IF('P03'!$D20="NT","NT",IF($H$28="NCT","NC",IF('P03'!$D20="NC","NC",IF($H$28="CT","C",'P03'!$D20))))</f>
        <v>NA</v>
      </c>
      <c r="K28" s="18" t="str">
        <f>IF('P04'!$D20="NT","NT",IF($H$28="NCT","NC",IF('P04'!$D20="NC","NC",IF($H$28="CT","C",'P04'!$D20))))</f>
        <v>NA</v>
      </c>
      <c r="L28" s="18" t="str">
        <f>IF('P05'!$D20="NT","NT",IF($H$28="NCT","NC",IF('P05'!$D20="NC","NC",IF($H$28="CT","C",'P05'!$D20))))</f>
        <v>NA</v>
      </c>
      <c r="M28" s="18" t="str">
        <f>IF('P06'!$D20="NT","NT",IF($H$28="NCT","NC",IF('P06'!$D20="NC","NC",IF($H$28="CT","C",'P06'!$D20))))</f>
        <v>NA</v>
      </c>
      <c r="N28" s="18" t="str">
        <f>IF('P07'!$D20="NT","NT",IF($H$28="NCT","NC",IF('P07'!$D20="NC","NC",IF($H$28="CT","C",'P07'!$D20))))</f>
        <v>C</v>
      </c>
      <c r="O28" s="18" t="str">
        <f>IF('P08'!$D20="NT","NT",IF($H$28="NCT","NC",IF('P08'!$D20="NC","NC",IF($H$28="CT","C",'P08'!$D20))))</f>
        <v>NA</v>
      </c>
      <c r="P28" s="18" t="str">
        <f>IF('P09'!$D20="NT","NT",IF($H$28="NCT","NC",IF('P09'!$D20="NC","NC",IF($H$28="CT","C",'P09'!$D20))))</f>
        <v>NA</v>
      </c>
      <c r="Q28" s="18" t="str">
        <f>IF('P10'!$D20="NT","NT",IF($H$28="NCT","NC",IF('P10'!$D20="NC","NC",IF($H$28="CT","C",'P10'!$D20))))</f>
        <v>NA</v>
      </c>
      <c r="R28" s="53"/>
    </row>
    <row r="29" spans="1:22" ht="42.75">
      <c r="A29" s="123"/>
      <c r="B29" s="43" t="s">
        <v>67</v>
      </c>
      <c r="C29" s="44" t="s">
        <v>68</v>
      </c>
      <c r="D29" s="43" t="str">
        <f t="shared" si="8"/>
        <v>C</v>
      </c>
      <c r="E29" s="38">
        <f t="shared" si="9"/>
        <v>1</v>
      </c>
      <c r="F29" s="59">
        <f t="shared" si="10"/>
        <v>0</v>
      </c>
      <c r="G29" s="45">
        <f t="shared" si="11"/>
        <v>9</v>
      </c>
      <c r="H29" s="18" t="str">
        <f>'P01'!$D21</f>
        <v>NA</v>
      </c>
      <c r="I29" s="18" t="str">
        <f>IF('P02'!$D21="NT","NT",IF($H$29="NCT","NC",IF('P02'!$D21="NC","NC",IF($H$29="CT","C",'P02'!$D21))))</f>
        <v>NA</v>
      </c>
      <c r="J29" s="18" t="str">
        <f>IF('P03'!$D21="NT","NT",IF($H$29="NCT","NC",IF('P03'!$D21="NC","NC",IF($H$29="CT","C",'P03'!$D21))))</f>
        <v>NA</v>
      </c>
      <c r="K29" s="18" t="str">
        <f>IF('P04'!$D21="NT","NT",IF($H$29="NCT","NC",IF('P04'!$D21="NC","NC",IF($H$29="CT","C",'P04'!$D21))))</f>
        <v>NA</v>
      </c>
      <c r="L29" s="18" t="str">
        <f>IF('P05'!$D21="NT","NT",IF($H$29="NCT","NC",IF('P05'!$D21="NC","NC",IF($H$29="CT","C",'P05'!$D21))))</f>
        <v>NA</v>
      </c>
      <c r="M29" s="18" t="str">
        <f>IF('P06'!$D21="NT","NT",IF($H$29="NCT","NC",IF('P06'!$D21="NC","NC",IF($H$29="CT","C",'P06'!$D21))))</f>
        <v>NA</v>
      </c>
      <c r="N29" s="18" t="str">
        <f>IF('P07'!$D21="NT","NT",IF($H$29="NCT","NC",IF('P07'!$D21="NC","NC",IF($H$29="CT","C",'P07'!$D21))))</f>
        <v>C</v>
      </c>
      <c r="O29" s="18" t="str">
        <f>IF('P08'!$D21="NT","NT",IF($H$29="NCT","NC",IF('P08'!$D21="NC","NC",IF($H$29="CT","C",'P08'!$D21))))</f>
        <v>NA</v>
      </c>
      <c r="P29" s="18" t="str">
        <f>IF('P09'!$D21="NT","NT",IF($H$29="NCT","NC",IF('P09'!$D21="NC","NC",IF($H$29="CT","C",'P09'!$D21))))</f>
        <v>NA</v>
      </c>
      <c r="Q29" s="18" t="str">
        <f>IF('P10'!$D21="NT","NT",IF($H$29="NCT","NC",IF('P10'!$D21="NC","NC",IF($H$29="CT","C",'P10'!$D21))))</f>
        <v>NA</v>
      </c>
      <c r="R29" s="53"/>
    </row>
    <row r="30" spans="1:22" ht="42.75">
      <c r="A30" s="123"/>
      <c r="B30" s="43" t="s">
        <v>69</v>
      </c>
      <c r="C30" s="44" t="s">
        <v>70</v>
      </c>
      <c r="D30" s="43" t="str">
        <f t="shared" si="8"/>
        <v>NC</v>
      </c>
      <c r="E30" s="38">
        <f t="shared" si="9"/>
        <v>0</v>
      </c>
      <c r="F30" s="59">
        <f t="shared" si="10"/>
        <v>1</v>
      </c>
      <c r="G30" s="45">
        <f t="shared" si="11"/>
        <v>9</v>
      </c>
      <c r="H30" s="18" t="str">
        <f>'P01'!$D22</f>
        <v>NA</v>
      </c>
      <c r="I30" s="18" t="str">
        <f>IF('P02'!$D22="NT","NT",IF($H$30="NCT","NC",IF('P02'!$D22="NC","NC",IF($H$30="CT","C",'P02'!$D22))))</f>
        <v>NA</v>
      </c>
      <c r="J30" s="18" t="str">
        <f>IF('P03'!$D22="NT","NT",IF($H$30="NCT","NC",IF('P03'!$D22="NC","NC",IF($H$30="CT","C",'P03'!$D22))))</f>
        <v>NA</v>
      </c>
      <c r="K30" s="18" t="str">
        <f>IF('P04'!$D22="NT","NT",IF($H$30="NCT","NC",IF('P04'!$D22="NC","NC",IF($H$30="CT","C",'P04'!$D22))))</f>
        <v>NA</v>
      </c>
      <c r="L30" s="18" t="str">
        <f>IF('P05'!$D22="NT","NT",IF($H$30="NCT","NC",IF('P05'!$D22="NC","NC",IF($H$30="CT","C",'P05'!$D22))))</f>
        <v>NA</v>
      </c>
      <c r="M30" s="18" t="str">
        <f>IF('P06'!$D22="NT","NT",IF($H$30="NCT","NC",IF('P06'!$D22="NC","NC",IF($H$30="CT","C",'P06'!$D22))))</f>
        <v>NA</v>
      </c>
      <c r="N30" s="18" t="str">
        <f>IF('P07'!$D22="NT","NT",IF($H$30="NCT","NC",IF('P07'!$D22="NC","NC",IF($H$30="CT","C",'P07'!$D22))))</f>
        <v>NC</v>
      </c>
      <c r="O30" s="18" t="str">
        <f>IF('P08'!$D22="NT","NT",IF($H$30="NCT","NC",IF('P08'!$D22="NC","NC",IF($H$30="CT","C",'P08'!$D22))))</f>
        <v>NA</v>
      </c>
      <c r="P30" s="18" t="str">
        <f>IF('P09'!$D22="NT","NT",IF($H$30="NCT","NC",IF('P09'!$D22="NC","NC",IF($H$30="CT","C",'P09'!$D22))))</f>
        <v>NA</v>
      </c>
      <c r="Q30" s="18" t="str">
        <f>IF('P10'!$D22="NT","NT",IF($H$30="NCT","NC",IF('P10'!$D22="NC","NC",IF($H$30="CT","C",'P10'!$D22))))</f>
        <v>NA</v>
      </c>
      <c r="R30" s="53"/>
    </row>
    <row r="31" spans="1:22" ht="42.75">
      <c r="A31" s="123"/>
      <c r="B31" s="43" t="s">
        <v>71</v>
      </c>
      <c r="C31" s="44" t="s">
        <v>72</v>
      </c>
      <c r="D31" s="43" t="str">
        <f t="shared" si="8"/>
        <v>NA</v>
      </c>
      <c r="E31" s="38">
        <f t="shared" si="9"/>
        <v>0</v>
      </c>
      <c r="F31" s="59">
        <f t="shared" si="10"/>
        <v>0</v>
      </c>
      <c r="G31" s="45">
        <f t="shared" si="11"/>
        <v>10</v>
      </c>
      <c r="H31" s="18" t="str">
        <f>'P01'!$D23</f>
        <v>NA</v>
      </c>
      <c r="I31" s="18" t="str">
        <f>IF('P02'!$D23="NT","NT",IF($H$31="NCT","NC",IF('P02'!$D23="NC","NC",IF($H$31="CT","C",'P02'!$D23))))</f>
        <v>NA</v>
      </c>
      <c r="J31" s="18" t="str">
        <f>IF('P03'!$D23="NT","NT",IF($H$31="NCT","NC",IF('P03'!$D23="NC","NC",IF($H$31="CT","C",'P03'!$D23))))</f>
        <v>NA</v>
      </c>
      <c r="K31" s="18" t="str">
        <f>IF('P04'!$D23="NT","NT",IF($H$31="NCT","NC",IF('P04'!$D23="NC","NC",IF($H$31="CT","C",'P04'!$D23))))</f>
        <v>NA</v>
      </c>
      <c r="L31" s="18" t="str">
        <f>IF('P05'!$D23="NT","NT",IF($H$31="NCT","NC",IF('P05'!$D23="NC","NC",IF($H$31="CT","C",'P05'!$D23))))</f>
        <v>NA</v>
      </c>
      <c r="M31" s="18" t="str">
        <f>IF('P06'!$D23="NT","NT",IF($H$31="NCT","NC",IF('P06'!$D23="NC","NC",IF($H$31="CT","C",'P06'!$D23))))</f>
        <v>NA</v>
      </c>
      <c r="N31" s="18" t="str">
        <f>IF('P07'!$D23="NT","NT",IF($H$31="NCT","NC",IF('P07'!$D23="NC","NC",IF($H$31="CT","C",'P07'!$D23))))</f>
        <v>NA</v>
      </c>
      <c r="O31" s="18" t="str">
        <f>IF('P08'!$D23="NT","NT",IF($H$31="NCT","NC",IF('P08'!$D23="NC","NC",IF($H$31="CT","C",'P08'!$D23))))</f>
        <v>NA</v>
      </c>
      <c r="P31" s="18" t="str">
        <f>IF('P09'!$D23="NT","NT",IF($H$31="NCT","NC",IF('P09'!$D23="NC","NC",IF($H$31="CT","C",'P09'!$D23))))</f>
        <v>NA</v>
      </c>
      <c r="Q31" s="18" t="str">
        <f>IF('P10'!$D23="NT","NT",IF($H$31="NCT","NC",IF('P10'!$D23="NC","NC",IF($H$31="CT","C",'P10'!$D23))))</f>
        <v>NA</v>
      </c>
      <c r="R31" s="53"/>
    </row>
    <row r="32" spans="1:22" ht="28.5">
      <c r="A32" s="123"/>
      <c r="B32" s="43" t="s">
        <v>73</v>
      </c>
      <c r="C32" s="44" t="s">
        <v>74</v>
      </c>
      <c r="D32" s="43" t="str">
        <f t="shared" si="8"/>
        <v>C</v>
      </c>
      <c r="E32" s="38">
        <f t="shared" si="9"/>
        <v>1</v>
      </c>
      <c r="F32" s="59">
        <f t="shared" si="10"/>
        <v>0</v>
      </c>
      <c r="G32" s="45">
        <f t="shared" si="11"/>
        <v>9</v>
      </c>
      <c r="H32" s="18" t="str">
        <f>'P01'!$D24</f>
        <v>NA</v>
      </c>
      <c r="I32" s="18" t="str">
        <f>IF('P02'!$D24="NT","NT",IF($H$32="NCT","NC",IF('P02'!$D24="NC","NC",IF($H$32="CT","C",'P02'!$D24))))</f>
        <v>NA</v>
      </c>
      <c r="J32" s="18" t="str">
        <f>IF('P03'!$D24="NT","NT",IF($H$32="NCT","NC",IF('P03'!$D24="NC","NC",IF($H$32="CT","C",'P03'!$D24))))</f>
        <v>NA</v>
      </c>
      <c r="K32" s="18" t="str">
        <f>IF('P04'!$D24="NT","NT",IF($H$32="NCT","NC",IF('P04'!$D24="NC","NC",IF($H$32="CT","C",'P04'!$D24))))</f>
        <v>NA</v>
      </c>
      <c r="L32" s="18" t="str">
        <f>IF('P05'!$D24="NT","NT",IF($H$32="NCT","NC",IF('P05'!$D24="NC","NC",IF($H$32="CT","C",'P05'!$D24))))</f>
        <v>NA</v>
      </c>
      <c r="M32" s="18" t="str">
        <f>IF('P06'!$D24="NT","NT",IF($H$32="NCT","NC",IF('P06'!$D24="NC","NC",IF($H$32="CT","C",'P06'!$D24))))</f>
        <v>NA</v>
      </c>
      <c r="N32" s="18" t="str">
        <f>IF('P07'!$D24="NT","NT",IF($H$32="NCT","NC",IF('P07'!$D24="NC","NC",IF($H$32="CT","C",'P07'!$D24))))</f>
        <v>C</v>
      </c>
      <c r="O32" s="18" t="str">
        <f>IF('P08'!$D24="NT","NT",IF($H$32="NCT","NC",IF('P08'!$D24="NC","NC",IF($H$32="CT","C",'P08'!$D24))))</f>
        <v>NA</v>
      </c>
      <c r="P32" s="18" t="str">
        <f>IF('P09'!$D24="NT","NT",IF($H$32="NCT","NC",IF('P09'!$D24="NC","NC",IF($H$32="CT","C",'P09'!$D24))))</f>
        <v>NA</v>
      </c>
      <c r="Q32" s="18" t="str">
        <f>IF('P10'!$D24="NT","NT",IF($H$32="NCT","NC",IF('P10'!$D24="NC","NC",IF($H$32="CT","C",'P10'!$D24))))</f>
        <v>NA</v>
      </c>
      <c r="R32" s="53"/>
    </row>
    <row r="33" spans="1:18" ht="42.75">
      <c r="A33" s="123"/>
      <c r="B33" s="43" t="s">
        <v>75</v>
      </c>
      <c r="C33" s="44" t="s">
        <v>76</v>
      </c>
      <c r="D33" s="43" t="str">
        <f t="shared" si="8"/>
        <v>NA</v>
      </c>
      <c r="E33" s="38">
        <f t="shared" si="9"/>
        <v>0</v>
      </c>
      <c r="F33" s="59">
        <f t="shared" si="10"/>
        <v>0</v>
      </c>
      <c r="G33" s="45">
        <f t="shared" si="11"/>
        <v>10</v>
      </c>
      <c r="H33" s="18" t="str">
        <f>'P01'!$D25</f>
        <v>NA</v>
      </c>
      <c r="I33" s="18" t="str">
        <f>IF('P02'!$D25="NT","NT",IF($H$33="NCT","NC",IF('P02'!$D25="NC","NC",IF($H$33="CT","C",'P02'!$D25))))</f>
        <v>NA</v>
      </c>
      <c r="J33" s="18" t="str">
        <f>IF('P03'!$D25="NT","NT",IF($H$33="NCT","NC",IF('P03'!$D25="NC","NC",IF($H$33="CT","C",'P03'!$D25))))</f>
        <v>NA</v>
      </c>
      <c r="K33" s="18" t="str">
        <f>IF('P04'!$D25="NT","NT",IF($H$33="NCT","NC",IF('P04'!$D25="NC","NC",IF($H$33="CT","C",'P04'!$D25))))</f>
        <v>NA</v>
      </c>
      <c r="L33" s="18" t="str">
        <f>IF('P05'!$D25="NT","NT",IF($H$33="NCT","NC",IF('P05'!$D25="NC","NC",IF($H$33="CT","C",'P05'!$D25))))</f>
        <v>NA</v>
      </c>
      <c r="M33" s="18" t="str">
        <f>IF('P06'!$D25="NT","NT",IF($H$33="NCT","NC",IF('P06'!$D25="NC","NC",IF($H$33="CT","C",'P06'!$D25))))</f>
        <v>NA</v>
      </c>
      <c r="N33" s="18" t="str">
        <f>IF('P07'!$D25="NT","NT",IF($H$33="NCT","NC",IF('P07'!$D25="NC","NC",IF($H$33="CT","C",'P07'!$D25))))</f>
        <v>NA</v>
      </c>
      <c r="O33" s="18" t="str">
        <f>IF('P08'!$D25="NT","NT",IF($H$33="NCT","NC",IF('P08'!$D25="NC","NC",IF($H$33="CT","C",'P08'!$D25))))</f>
        <v>NA</v>
      </c>
      <c r="P33" s="18" t="str">
        <f>IF('P09'!$D25="NT","NT",IF($H$33="NCT","NC",IF('P09'!$D25="NC","NC",IF($H$33="CT","C",'P09'!$D25))))</f>
        <v>NA</v>
      </c>
      <c r="Q33" s="18" t="str">
        <f>IF('P10'!$D25="NT","NT",IF($H$33="NCT","NC",IF('P10'!$D25="NC","NC",IF($H$33="CT","C",'P10'!$D25))))</f>
        <v>NA</v>
      </c>
      <c r="R33" s="53"/>
    </row>
    <row r="34" spans="1:18" ht="28.5">
      <c r="A34" s="123"/>
      <c r="B34" s="43" t="s">
        <v>77</v>
      </c>
      <c r="C34" s="44" t="s">
        <v>78</v>
      </c>
      <c r="D34" s="43" t="str">
        <f t="shared" si="8"/>
        <v>NA</v>
      </c>
      <c r="E34" s="38">
        <f t="shared" si="9"/>
        <v>0</v>
      </c>
      <c r="F34" s="59">
        <f t="shared" si="10"/>
        <v>0</v>
      </c>
      <c r="G34" s="45">
        <f t="shared" si="11"/>
        <v>10</v>
      </c>
      <c r="H34" s="18" t="str">
        <f>'P01'!$D26</f>
        <v>NA</v>
      </c>
      <c r="I34" s="18" t="str">
        <f>IF('P02'!$D26="NT","NT",IF($H$34="NCT","NC",IF('P02'!$D26="NC","NC",IF($H$34="CT","C",'P02'!$D26))))</f>
        <v>NA</v>
      </c>
      <c r="J34" s="18" t="str">
        <f>IF('P03'!$D26="NT","NT",IF($H$34="NCT","NC",IF('P03'!$D26="NC","NC",IF($H$34="CT","C",'P03'!$D26))))</f>
        <v>NA</v>
      </c>
      <c r="K34" s="18" t="str">
        <f>IF('P04'!$D26="NT","NT",IF($H$34="NCT","NC",IF('P04'!$D26="NC","NC",IF($H$34="CT","C",'P04'!$D26))))</f>
        <v>NA</v>
      </c>
      <c r="L34" s="18" t="str">
        <f>IF('P05'!$D26="NT","NT",IF($H$34="NCT","NC",IF('P05'!$D26="NC","NC",IF($H$34="CT","C",'P05'!$D26))))</f>
        <v>NA</v>
      </c>
      <c r="M34" s="18" t="str">
        <f>IF('P06'!$D26="NT","NT",IF($H$34="NCT","NC",IF('P06'!$D26="NC","NC",IF($H$34="CT","C",'P06'!$D26))))</f>
        <v>NA</v>
      </c>
      <c r="N34" s="18" t="str">
        <f>IF('P07'!$D26="NT","NT",IF($H$34="NCT","NC",IF('P07'!$D26="NC","NC",IF($H$34="CT","C",'P07'!$D26))))</f>
        <v>NA</v>
      </c>
      <c r="O34" s="18" t="str">
        <f>IF('P08'!$D26="NT","NT",IF($H$34="NCT","NC",IF('P08'!$D26="NC","NC",IF($H$34="CT","C",'P08'!$D26))))</f>
        <v>NA</v>
      </c>
      <c r="P34" s="18" t="str">
        <f>IF('P09'!$D26="NT","NT",IF($H$34="NCT","NC",IF('P09'!$D26="NC","NC",IF($H$34="CT","C",'P09'!$D26))))</f>
        <v>NA</v>
      </c>
      <c r="Q34" s="18" t="str">
        <f>IF('P10'!$D26="NT","NT",IF($H$34="NCT","NC",IF('P10'!$D26="NC","NC",IF($H$34="CT","C",'P10'!$D26))))</f>
        <v>NA</v>
      </c>
      <c r="R34" s="53"/>
    </row>
    <row r="35" spans="1:18" ht="28.5">
      <c r="A35" s="123"/>
      <c r="B35" s="43" t="s">
        <v>79</v>
      </c>
      <c r="C35" s="44" t="s">
        <v>80</v>
      </c>
      <c r="D35" s="43" t="str">
        <f t="shared" si="8"/>
        <v>NA</v>
      </c>
      <c r="E35" s="38">
        <f t="shared" si="9"/>
        <v>0</v>
      </c>
      <c r="F35" s="59">
        <f t="shared" si="10"/>
        <v>0</v>
      </c>
      <c r="G35" s="45">
        <f t="shared" si="11"/>
        <v>10</v>
      </c>
      <c r="H35" s="18" t="str">
        <f>'P01'!$D27</f>
        <v>NA</v>
      </c>
      <c r="I35" s="18" t="str">
        <f>IF('P02'!$D27="NT","NT",IF($H$35="NCT","NC",IF('P02'!$D27="NC","NC",IF($H$35="CT","C",'P02'!$D27))))</f>
        <v>NA</v>
      </c>
      <c r="J35" s="18" t="str">
        <f>IF('P03'!$D27="NT","NT",IF($H$35="NCT","NC",IF('P03'!$D27="NC","NC",IF($H$35="CT","C",'P03'!$D27))))</f>
        <v>NA</v>
      </c>
      <c r="K35" s="18" t="str">
        <f>IF('P04'!$D27="NT","NT",IF($H$35="NCT","NC",IF('P04'!$D27="NC","NC",IF($H$35="CT","C",'P04'!$D27))))</f>
        <v>NA</v>
      </c>
      <c r="L35" s="18" t="str">
        <f>IF('P05'!$D27="NT","NT",IF($H$35="NCT","NC",IF('P05'!$D27="NC","NC",IF($H$35="CT","C",'P05'!$D27))))</f>
        <v>NA</v>
      </c>
      <c r="M35" s="18" t="str">
        <f>IF('P06'!$D27="NT","NT",IF($H$35="NCT","NC",IF('P06'!$D27="NC","NC",IF($H$35="CT","C",'P06'!$D27))))</f>
        <v>NA</v>
      </c>
      <c r="N35" s="18" t="str">
        <f>IF('P07'!$D27="NT","NT",IF($H$35="NCT","NC",IF('P07'!$D27="NC","NC",IF($H$35="CT","C",'P07'!$D27))))</f>
        <v>NA</v>
      </c>
      <c r="O35" s="18" t="str">
        <f>IF('P08'!$D27="NT","NT",IF($H$35="NCT","NC",IF('P08'!$D27="NC","NC",IF($H$35="CT","C",'P08'!$D27))))</f>
        <v>NA</v>
      </c>
      <c r="P35" s="18" t="str">
        <f>IF('P09'!$D27="NT","NT",IF($H$35="NCT","NC",IF('P09'!$D27="NC","NC",IF($H$35="CT","C",'P09'!$D27))))</f>
        <v>NA</v>
      </c>
      <c r="Q35" s="18" t="str">
        <f>IF('P10'!$D27="NT","NT",IF($H$35="NCT","NC",IF('P10'!$D27="NC","NC",IF($H$35="CT","C",'P10'!$D27))))</f>
        <v>NA</v>
      </c>
      <c r="R35" s="53"/>
    </row>
    <row r="36" spans="1:18" ht="42.75">
      <c r="A36" s="123"/>
      <c r="B36" s="43" t="s">
        <v>81</v>
      </c>
      <c r="C36" s="44" t="s">
        <v>82</v>
      </c>
      <c r="D36" s="43" t="str">
        <f t="shared" si="8"/>
        <v>NA</v>
      </c>
      <c r="E36" s="38">
        <f t="shared" si="9"/>
        <v>0</v>
      </c>
      <c r="F36" s="59">
        <f t="shared" si="10"/>
        <v>0</v>
      </c>
      <c r="G36" s="45">
        <f t="shared" si="11"/>
        <v>10</v>
      </c>
      <c r="H36" s="18" t="str">
        <f>'P01'!$D28</f>
        <v>NA</v>
      </c>
      <c r="I36" s="18" t="str">
        <f>IF('P02'!$D28="NT","NT",IF($H$36="NCT","NC",IF('P02'!$D28="NC","NC",IF($H$36="CT","C",'P02'!$D28))))</f>
        <v>NA</v>
      </c>
      <c r="J36" s="18" t="str">
        <f>IF('P03'!$D28="NT","NT",IF($H$36="NCT","NC",IF('P03'!$D28="NC","NC",IF($H$36="CT","C",'P03'!$D28))))</f>
        <v>NA</v>
      </c>
      <c r="K36" s="18" t="str">
        <f>IF('P04'!$D28="NT","NT",IF($H$36="NCT","NC",IF('P04'!$D28="NC","NC",IF($H$36="CT","C",'P04'!$D28))))</f>
        <v>NA</v>
      </c>
      <c r="L36" s="18" t="str">
        <f>IF('P05'!$D28="NT","NT",IF($H$36="NCT","NC",IF('P05'!$D28="NC","NC",IF($H$36="CT","C",'P05'!$D28))))</f>
        <v>NA</v>
      </c>
      <c r="M36" s="18" t="str">
        <f>IF('P06'!$D28="NT","NT",IF($H$36="NCT","NC",IF('P06'!$D28="NC","NC",IF($H$36="CT","C",'P06'!$D28))))</f>
        <v>NA</v>
      </c>
      <c r="N36" s="18" t="str">
        <f>IF('P07'!$D28="NT","NT",IF($H$36="NCT","NC",IF('P07'!$D28="NC","NC",IF($H$36="CT","C",'P07'!$D28))))</f>
        <v>NA</v>
      </c>
      <c r="O36" s="18" t="str">
        <f>IF('P08'!$D28="NT","NT",IF($H$36="NCT","NC",IF('P08'!$D28="NC","NC",IF($H$36="CT","C",'P08'!$D28))))</f>
        <v>NA</v>
      </c>
      <c r="P36" s="18" t="str">
        <f>IF('P09'!$D28="NT","NT",IF($H$36="NCT","NC",IF('P09'!$D28="NC","NC",IF($H$36="CT","C",'P09'!$D28))))</f>
        <v>NA</v>
      </c>
      <c r="Q36" s="18" t="str">
        <f>IF('P10'!$D28="NT","NT",IF($H$36="NCT","NC",IF('P10'!$D28="NC","NC",IF($H$36="CT","C",'P10'!$D28))))</f>
        <v>NA</v>
      </c>
      <c r="R36" s="53"/>
    </row>
    <row r="37" spans="1:18" ht="42.75">
      <c r="A37" s="123"/>
      <c r="B37" s="43" t="s">
        <v>83</v>
      </c>
      <c r="C37" s="44" t="s">
        <v>84</v>
      </c>
      <c r="D37" s="43" t="str">
        <f t="shared" si="8"/>
        <v>NA</v>
      </c>
      <c r="E37" s="38">
        <f t="shared" si="9"/>
        <v>0</v>
      </c>
      <c r="F37" s="59">
        <f t="shared" si="10"/>
        <v>0</v>
      </c>
      <c r="G37" s="45">
        <f t="shared" si="11"/>
        <v>10</v>
      </c>
      <c r="H37" s="18" t="str">
        <f>'P01'!$D29</f>
        <v>NA</v>
      </c>
      <c r="I37" s="18" t="str">
        <f>IF('P02'!$D29="NT","NT",IF($H$37="NCT","NC",IF('P02'!$D29="NC","NC",IF($H$37="CT","C",'P02'!$D29))))</f>
        <v>NA</v>
      </c>
      <c r="J37" s="18" t="str">
        <f>IF('P03'!$D29="NT","NT",IF($H$37="NCT","NC",IF('P03'!$D29="NC","NC",IF($H$37="CT","C",'P03'!$D29))))</f>
        <v>NA</v>
      </c>
      <c r="K37" s="18" t="str">
        <f>IF('P04'!$D29="NT","NT",IF($H$37="NCT","NC",IF('P04'!$D29="NC","NC",IF($H$37="CT","C",'P04'!$D29))))</f>
        <v>NA</v>
      </c>
      <c r="L37" s="18" t="str">
        <f>IF('P05'!$D29="NT","NT",IF($H$37="NCT","NC",IF('P05'!$D29="NC","NC",IF($H$37="CT","C",'P05'!$D29))))</f>
        <v>NA</v>
      </c>
      <c r="M37" s="18" t="str">
        <f>IF('P06'!$D29="NT","NT",IF($H$37="NCT","NC",IF('P06'!$D29="NC","NC",IF($H$37="CT","C",'P06'!$D29))))</f>
        <v>NA</v>
      </c>
      <c r="N37" s="18" t="str">
        <f>IF('P07'!$D29="NT","NT",IF($H$37="NCT","NC",IF('P07'!$D29="NC","NC",IF($H$37="CT","C",'P07'!$D29))))</f>
        <v>NA</v>
      </c>
      <c r="O37" s="18" t="str">
        <f>IF('P08'!$D29="NT","NT",IF($H$37="NCT","NC",IF('P08'!$D29="NC","NC",IF($H$37="CT","C",'P08'!$D29))))</f>
        <v>NA</v>
      </c>
      <c r="P37" s="18" t="str">
        <f>IF('P09'!$D29="NT","NT",IF($H$37="NCT","NC",IF('P09'!$D29="NC","NC",IF($H$37="CT","C",'P09'!$D29))))</f>
        <v>NA</v>
      </c>
      <c r="Q37" s="18" t="str">
        <f>IF('P10'!$D29="NT","NT",IF($H$37="NCT","NC",IF('P10'!$D29="NC","NC",IF($H$37="CT","C",'P10'!$D29))))</f>
        <v>NA</v>
      </c>
      <c r="R37" s="53"/>
    </row>
    <row r="38" spans="1:18" ht="42.75">
      <c r="A38" s="123"/>
      <c r="B38" s="43" t="s">
        <v>85</v>
      </c>
      <c r="C38" s="44" t="s">
        <v>86</v>
      </c>
      <c r="D38" s="43" t="str">
        <f t="shared" si="8"/>
        <v>NA</v>
      </c>
      <c r="E38" s="38">
        <f t="shared" si="9"/>
        <v>0</v>
      </c>
      <c r="F38" s="59">
        <f t="shared" si="10"/>
        <v>0</v>
      </c>
      <c r="G38" s="45">
        <f t="shared" si="11"/>
        <v>10</v>
      </c>
      <c r="H38" s="18" t="str">
        <f>'P01'!$D30</f>
        <v>NA</v>
      </c>
      <c r="I38" s="18" t="str">
        <f>IF('P02'!$D30="NT","NT",IF($H$38="NCT","NC",IF('P02'!$D30="NC","NC",IF($H$38="CT","C",'P02'!$D30))))</f>
        <v>NA</v>
      </c>
      <c r="J38" s="18" t="str">
        <f>IF('P03'!$D30="NT","NT",IF($H$38="NCT","NC",IF('P03'!$D30="NC","NC",IF($H$38="CT","C",'P03'!$D30))))</f>
        <v>NA</v>
      </c>
      <c r="K38" s="18" t="str">
        <f>IF('P04'!$D30="NT","NT",IF($H$38="NCT","NC",IF('P04'!$D30="NC","NC",IF($H$38="CT","C",'P04'!$D30))))</f>
        <v>NA</v>
      </c>
      <c r="L38" s="18" t="str">
        <f>IF('P05'!$D30="NT","NT",IF($H$38="NCT","NC",IF('P05'!$D30="NC","NC",IF($H$38="CT","C",'P05'!$D30))))</f>
        <v>NA</v>
      </c>
      <c r="M38" s="18" t="str">
        <f>IF('P06'!$D30="NT","NT",IF($H$38="NCT","NC",IF('P06'!$D30="NC","NC",IF($H$38="CT","C",'P06'!$D30))))</f>
        <v>NA</v>
      </c>
      <c r="N38" s="18" t="str">
        <f>IF('P07'!$D30="NT","NT",IF($H$38="NCT","NC",IF('P07'!$D30="NC","NC",IF($H$38="CT","C",'P07'!$D30))))</f>
        <v>NA</v>
      </c>
      <c r="O38" s="18" t="str">
        <f>IF('P08'!$D30="NT","NT",IF($H$38="NCT","NC",IF('P08'!$D30="NC","NC",IF($H$38="CT","C",'P08'!$D30))))</f>
        <v>NA</v>
      </c>
      <c r="P38" s="18" t="str">
        <f>IF('P09'!$D30="NT","NT",IF($H$38="NCT","NC",IF('P09'!$D30="NC","NC",IF($H$38="CT","C",'P09'!$D30))))</f>
        <v>NA</v>
      </c>
      <c r="Q38" s="18" t="str">
        <f>IF('P10'!$D30="NT","NT",IF($H$38="NCT","NC",IF('P10'!$D30="NC","NC",IF($H$38="CT","C",'P10'!$D30))))</f>
        <v>NA</v>
      </c>
      <c r="R38" s="53"/>
    </row>
    <row r="39" spans="1:18">
      <c r="A39" s="35"/>
      <c r="B39" s="32"/>
      <c r="C39" s="32"/>
      <c r="D39" s="33"/>
      <c r="E39" s="36">
        <f>SUM(E26:E38)</f>
        <v>5</v>
      </c>
      <c r="F39" s="37">
        <f>SUM(F26:F38)</f>
        <v>1</v>
      </c>
      <c r="G39" s="46">
        <f>SUM(G26:G38)</f>
        <v>124</v>
      </c>
      <c r="H39" s="32"/>
      <c r="I39" s="32"/>
      <c r="J39" s="32"/>
      <c r="K39" s="32"/>
      <c r="L39" s="32"/>
      <c r="M39" s="32"/>
      <c r="N39" s="32"/>
      <c r="O39" s="32"/>
      <c r="P39" s="32"/>
      <c r="Q39" s="32"/>
      <c r="R39" s="53"/>
    </row>
    <row r="40" spans="1:18" ht="30" customHeight="1">
      <c r="A40" s="122" t="s">
        <v>21</v>
      </c>
      <c r="B40" s="43" t="s">
        <v>87</v>
      </c>
      <c r="C40" s="44" t="s">
        <v>88</v>
      </c>
      <c r="D40" s="43" t="str">
        <f t="shared" si="8"/>
        <v>NA</v>
      </c>
      <c r="E40" s="38">
        <f t="shared" ref="E40:E47" si="12">COUNTIF(H40:Q40,"C")</f>
        <v>0</v>
      </c>
      <c r="F40" s="59">
        <f t="shared" ref="F40:F47" si="13">COUNTIF(H40:Q40,"NC")+COUNTIF(H40:Q40,"NCT")</f>
        <v>0</v>
      </c>
      <c r="G40" s="45">
        <f t="shared" ref="G40:G47" si="14">COUNTIF(H40:Q40,"NA")</f>
        <v>10</v>
      </c>
      <c r="H40" s="18" t="str">
        <f>'P01'!$D31</f>
        <v>NA</v>
      </c>
      <c r="I40" s="18" t="str">
        <f>IF('P02'!$D31="NT","NT",IF($H$40="NCT","NC",IF('P02'!$D31="NC","NC",IF($H$40="CT","C",'P02'!$D31))))</f>
        <v>NA</v>
      </c>
      <c r="J40" s="18" t="str">
        <f>IF('P03'!$D31="NT","NT",IF($H$40="NCT","NC",IF('P03'!$D31="NC","NC",IF($H$40="CT","C",'P03'!$D31))))</f>
        <v>NA</v>
      </c>
      <c r="K40" s="18" t="str">
        <f>IF('P04'!$D31="NT","NT",IF($H$40="NCT","NC",IF('P04'!$D31="NC","NC",IF($H$40="CT","C",'P04'!$D31))))</f>
        <v>NA</v>
      </c>
      <c r="L40" s="18" t="str">
        <f>IF('P05'!$D31="NT","NT",IF($H$40="NCT","NC",IF('P05'!$D31="NC","NC",IF($H$40="CT","C",'P05'!$D31))))</f>
        <v>NA</v>
      </c>
      <c r="M40" s="18" t="str">
        <f>IF('P06'!$D31="NT","NT",IF($H$40="NCT","NC",IF('P06'!$D31="NC","NC",IF($H$40="CT","C",'P06'!$D31))))</f>
        <v>NA</v>
      </c>
      <c r="N40" s="18" t="str">
        <f>IF('P07'!$D31="NT","NT",IF($H$40="NCT","NC",IF('P07'!$D31="NC","NC",IF($H$40="CT","C",'P07'!$D31))))</f>
        <v>NA</v>
      </c>
      <c r="O40" s="18" t="str">
        <f>IF('P08'!$D31="NT","NT",IF($H$40="NCT","NC",IF('P08'!$D31="NC","NC",IF($H$40="CT","C",'P08'!$D31))))</f>
        <v>NA</v>
      </c>
      <c r="P40" s="18" t="str">
        <f>IF('P09'!$D31="NT","NT",IF($H$40="NCT","NC",IF('P09'!$D31="NC","NC",IF($H$40="CT","C",'P09'!$D31))))</f>
        <v>NA</v>
      </c>
      <c r="Q40" s="18" t="str">
        <f>IF('P10'!$D31="NT","NT",IF($H$40="NCT","NC",IF('P10'!$D31="NC","NC",IF($H$40="CT","C",'P10'!$D31))))</f>
        <v>NA</v>
      </c>
      <c r="R40" s="53"/>
    </row>
    <row r="41" spans="1:18" ht="28.5">
      <c r="A41" s="123"/>
      <c r="B41" s="43" t="s">
        <v>89</v>
      </c>
      <c r="C41" s="44" t="s">
        <v>90</v>
      </c>
      <c r="D41" s="43" t="str">
        <f t="shared" si="8"/>
        <v>NA</v>
      </c>
      <c r="E41" s="38">
        <f t="shared" si="12"/>
        <v>0</v>
      </c>
      <c r="F41" s="59">
        <f t="shared" si="13"/>
        <v>0</v>
      </c>
      <c r="G41" s="45">
        <f t="shared" si="14"/>
        <v>10</v>
      </c>
      <c r="H41" s="18" t="str">
        <f>'P01'!$D32</f>
        <v>NA</v>
      </c>
      <c r="I41" s="18" t="str">
        <f>IF('P02'!$D32="NT","NT",IF($H$41="NCT","NC",IF('P02'!$D32="NC","NC",IF($H$41="CT","C",'P02'!$D32))))</f>
        <v>NA</v>
      </c>
      <c r="J41" s="18" t="str">
        <f>IF('P03'!$D32="NT","NT",IF($H$41="NCT","NC",IF('P03'!$D32="NC","NC",IF($H$41="CT","C",'P03'!$D32))))</f>
        <v>NA</v>
      </c>
      <c r="K41" s="18" t="str">
        <f>IF('P04'!$D32="NT","NT",IF($H$41="NCT","NC",IF('P04'!$D32="NC","NC",IF($H$41="CT","C",'P04'!$D32))))</f>
        <v>NA</v>
      </c>
      <c r="L41" s="18" t="str">
        <f>IF('P05'!$D32="NT","NT",IF($H$41="NCT","NC",IF('P05'!$D32="NC","NC",IF($H$41="CT","C",'P05'!$D32))))</f>
        <v>NA</v>
      </c>
      <c r="M41" s="18" t="str">
        <f>IF('P06'!$D32="NT","NT",IF($H$41="NCT","NC",IF('P06'!$D32="NC","NC",IF($H$41="CT","C",'P06'!$D32))))</f>
        <v>NA</v>
      </c>
      <c r="N41" s="18" t="str">
        <f>IF('P07'!$D32="NT","NT",IF($H$41="NCT","NC",IF('P07'!$D32="NC","NC",IF($H$41="CT","C",'P07'!$D32))))</f>
        <v>NA</v>
      </c>
      <c r="O41" s="18" t="str">
        <f>IF('P08'!$D32="NT","NT",IF($H$41="NCT","NC",IF('P08'!$D32="NC","NC",IF($H$41="CT","C",'P08'!$D32))))</f>
        <v>NA</v>
      </c>
      <c r="P41" s="18" t="str">
        <f>IF('P09'!$D32="NT","NT",IF($H$41="NCT","NC",IF('P09'!$D32="NC","NC",IF($H$41="CT","C",'P09'!$D32))))</f>
        <v>NA</v>
      </c>
      <c r="Q41" s="18" t="str">
        <f>IF('P10'!$D32="NT","NT",IF($H$41="NCT","NC",IF('P10'!$D32="NC","NC",IF($H$41="CT","C",'P10'!$D32))))</f>
        <v>NA</v>
      </c>
      <c r="R41" s="53"/>
    </row>
    <row r="42" spans="1:18" ht="42.75">
      <c r="A42" s="123"/>
      <c r="B42" s="43" t="s">
        <v>91</v>
      </c>
      <c r="C42" s="44" t="s">
        <v>92</v>
      </c>
      <c r="D42" s="43" t="str">
        <f t="shared" si="8"/>
        <v>NA</v>
      </c>
      <c r="E42" s="38">
        <f t="shared" si="12"/>
        <v>0</v>
      </c>
      <c r="F42" s="59">
        <f t="shared" si="13"/>
        <v>0</v>
      </c>
      <c r="G42" s="45">
        <f t="shared" si="14"/>
        <v>10</v>
      </c>
      <c r="H42" s="18" t="str">
        <f>'P01'!$D33</f>
        <v>NA</v>
      </c>
      <c r="I42" s="18" t="str">
        <f>IF('P02'!$D33="NT","NT",IF($H$42="NCT","NC",IF('P02'!$D33="NC","NC",IF($H$42="CT","C",'P02'!$D33))))</f>
        <v>NA</v>
      </c>
      <c r="J42" s="18" t="str">
        <f>IF('P03'!$D33="NT","NT",IF($H$42="NCT","NC",IF('P03'!$D33="NC","NC",IF($H$42="CT","C",'P03'!$D33))))</f>
        <v>NA</v>
      </c>
      <c r="K42" s="18" t="str">
        <f>IF('P04'!$D33="NT","NT",IF($H$42="NCT","NC",IF('P04'!$D33="NC","NC",IF($H$42="CT","C",'P04'!$D33))))</f>
        <v>NA</v>
      </c>
      <c r="L42" s="18" t="str">
        <f>IF('P05'!$D33="NT","NT",IF($H$42="NCT","NC",IF('P05'!$D33="NC","NC",IF($H$42="CT","C",'P05'!$D33))))</f>
        <v>NA</v>
      </c>
      <c r="M42" s="18" t="str">
        <f>IF('P06'!$D33="NT","NT",IF($H$42="NCT","NC",IF('P06'!$D33="NC","NC",IF($H$42="CT","C",'P06'!$D33))))</f>
        <v>NA</v>
      </c>
      <c r="N42" s="18" t="str">
        <f>IF('P07'!$D33="NT","NT",IF($H$42="NCT","NC",IF('P07'!$D33="NC","NC",IF($H$42="CT","C",'P07'!$D33))))</f>
        <v>NA</v>
      </c>
      <c r="O42" s="18" t="str">
        <f>IF('P08'!$D33="NT","NT",IF($H$42="NCT","NC",IF('P08'!$D33="NC","NC",IF($H$42="CT","C",'P08'!$D33))))</f>
        <v>NA</v>
      </c>
      <c r="P42" s="18" t="str">
        <f>IF('P09'!$D33="NT","NT",IF($H$42="NCT","NC",IF('P09'!$D33="NC","NC",IF($H$42="CT","C",'P09'!$D33))))</f>
        <v>NA</v>
      </c>
      <c r="Q42" s="18" t="str">
        <f>IF('P10'!$D33="NT","NT",IF($H$42="NCT","NC",IF('P10'!$D33="NC","NC",IF($H$42="CT","C",'P10'!$D33))))</f>
        <v>NA</v>
      </c>
      <c r="R42" s="53"/>
    </row>
    <row r="43" spans="1:18" ht="42.75">
      <c r="A43" s="123"/>
      <c r="B43" s="43" t="s">
        <v>93</v>
      </c>
      <c r="C43" s="44" t="s">
        <v>94</v>
      </c>
      <c r="D43" s="43" t="str">
        <f t="shared" si="8"/>
        <v>NA</v>
      </c>
      <c r="E43" s="38">
        <f t="shared" si="12"/>
        <v>0</v>
      </c>
      <c r="F43" s="59">
        <f t="shared" si="13"/>
        <v>0</v>
      </c>
      <c r="G43" s="45">
        <f t="shared" si="14"/>
        <v>10</v>
      </c>
      <c r="H43" s="18" t="str">
        <f>'P01'!$D34</f>
        <v>NA</v>
      </c>
      <c r="I43" s="18" t="str">
        <f>IF('P02'!$D34="NT","NT",IF($H$43="NCT","NC",IF('P02'!$D34="NC","NC",IF($H$43="CT","C",'P02'!$D34))))</f>
        <v>NA</v>
      </c>
      <c r="J43" s="18" t="str">
        <f>IF('P03'!$D34="NT","NT",IF($H$43="NCT","NC",IF('P03'!$D34="NC","NC",IF($H$43="CT","C",'P03'!$D34))))</f>
        <v>NA</v>
      </c>
      <c r="K43" s="18" t="str">
        <f>IF('P04'!$D34="NT","NT",IF($H$43="NCT","NC",IF('P04'!$D34="NC","NC",IF($H$43="CT","C",'P04'!$D34))))</f>
        <v>NA</v>
      </c>
      <c r="L43" s="18" t="str">
        <f>IF('P05'!$D34="NT","NT",IF($H$43="NCT","NC",IF('P05'!$D34="NC","NC",IF($H$43="CT","C",'P05'!$D34))))</f>
        <v>NA</v>
      </c>
      <c r="M43" s="18" t="str">
        <f>IF('P06'!$D34="NT","NT",IF($H$43="NCT","NC",IF('P06'!$D34="NC","NC",IF($H$43="CT","C",'P06'!$D34))))</f>
        <v>NA</v>
      </c>
      <c r="N43" s="18" t="str">
        <f>IF('P07'!$D34="NT","NT",IF($H$43="NCT","NC",IF('P07'!$D34="NC","NC",IF($H$43="CT","C",'P07'!$D34))))</f>
        <v>NA</v>
      </c>
      <c r="O43" s="18" t="str">
        <f>IF('P08'!$D34="NT","NT",IF($H$43="NCT","NC",IF('P08'!$D34="NC","NC",IF($H$43="CT","C",'P08'!$D34))))</f>
        <v>NA</v>
      </c>
      <c r="P43" s="18" t="str">
        <f>IF('P09'!$D34="NT","NT",IF($H$43="NCT","NC",IF('P09'!$D34="NC","NC",IF($H$43="CT","C",'P09'!$D34))))</f>
        <v>NA</v>
      </c>
      <c r="Q43" s="18" t="str">
        <f>IF('P10'!$D34="NT","NT",IF($H$43="NCT","NC",IF('P10'!$D34="NC","NC",IF($H$43="CT","C",'P10'!$D34))))</f>
        <v>NA</v>
      </c>
      <c r="R43" s="53"/>
    </row>
    <row r="44" spans="1:18" ht="28.5">
      <c r="A44" s="123"/>
      <c r="B44" s="43" t="s">
        <v>95</v>
      </c>
      <c r="C44" s="44" t="s">
        <v>96</v>
      </c>
      <c r="D44" s="43" t="str">
        <f t="shared" si="8"/>
        <v>NA</v>
      </c>
      <c r="E44" s="38">
        <f t="shared" si="12"/>
        <v>0</v>
      </c>
      <c r="F44" s="59">
        <f t="shared" si="13"/>
        <v>0</v>
      </c>
      <c r="G44" s="45">
        <f t="shared" si="14"/>
        <v>10</v>
      </c>
      <c r="H44" s="18" t="str">
        <f>'P01'!$D35</f>
        <v>NA</v>
      </c>
      <c r="I44" s="18" t="str">
        <f>IF('P02'!$D35="NT","NT",IF($H$44="NCT","NC",IF('P02'!$D35="NC","NC",IF($H$44="CT","C",'P02'!$D35))))</f>
        <v>NA</v>
      </c>
      <c r="J44" s="18" t="str">
        <f>IF('P03'!$D35="NT","NT",IF($H$44="NCT","NC",IF('P03'!$D35="NC","NC",IF($H$44="CT","C",'P03'!$D35))))</f>
        <v>NA</v>
      </c>
      <c r="K44" s="18" t="str">
        <f>IF('P04'!$D35="NT","NT",IF($H$44="NCT","NC",IF('P04'!$D35="NC","NC",IF($H$44="CT","C",'P04'!$D35))))</f>
        <v>NA</v>
      </c>
      <c r="L44" s="18" t="str">
        <f>IF('P05'!$D35="NT","NT",IF($H$44="NCT","NC",IF('P05'!$D35="NC","NC",IF($H$44="CT","C",'P05'!$D35))))</f>
        <v>NA</v>
      </c>
      <c r="M44" s="18" t="str">
        <f>IF('P06'!$D35="NT","NT",IF($H$44="NCT","NC",IF('P06'!$D35="NC","NC",IF($H$44="CT","C",'P06'!$D35))))</f>
        <v>NA</v>
      </c>
      <c r="N44" s="18" t="str">
        <f>IF('P07'!$D35="NT","NT",IF($H$44="NCT","NC",IF('P07'!$D35="NC","NC",IF($H$44="CT","C",'P07'!$D35))))</f>
        <v>NA</v>
      </c>
      <c r="O44" s="18" t="str">
        <f>IF('P08'!$D35="NT","NT",IF($H$44="NCT","NC",IF('P08'!$D35="NC","NC",IF($H$44="CT","C",'P08'!$D35))))</f>
        <v>NA</v>
      </c>
      <c r="P44" s="18" t="str">
        <f>IF('P09'!$D35="NT","NT",IF($H$44="NCT","NC",IF('P09'!$D35="NC","NC",IF($H$44="CT","C",'P09'!$D35))))</f>
        <v>NA</v>
      </c>
      <c r="Q44" s="18" t="str">
        <f>IF('P10'!$D35="NT","NT",IF($H$44="NCT","NC",IF('P10'!$D35="NC","NC",IF($H$44="CT","C",'P10'!$D35))))</f>
        <v>NA</v>
      </c>
      <c r="R44" s="53"/>
    </row>
    <row r="45" spans="1:18" ht="42.75">
      <c r="A45" s="123"/>
      <c r="B45" s="43" t="s">
        <v>97</v>
      </c>
      <c r="C45" s="44" t="s">
        <v>98</v>
      </c>
      <c r="D45" s="43" t="str">
        <f t="shared" si="8"/>
        <v>NA</v>
      </c>
      <c r="E45" s="38">
        <f t="shared" si="12"/>
        <v>0</v>
      </c>
      <c r="F45" s="59">
        <f t="shared" si="13"/>
        <v>0</v>
      </c>
      <c r="G45" s="45">
        <f t="shared" si="14"/>
        <v>10</v>
      </c>
      <c r="H45" s="18" t="str">
        <f>'P01'!$D36</f>
        <v>NA</v>
      </c>
      <c r="I45" s="18" t="str">
        <f>IF('P02'!$D36="NT","NT",IF($H$45="NCT","NC",IF('P02'!$D36="NC","NC",IF($H$45="CT","C",'P02'!$D36))))</f>
        <v>NA</v>
      </c>
      <c r="J45" s="18" t="str">
        <f>IF('P03'!$D36="NT","NT",IF($H$45="NCT","NC",IF('P03'!$D36="NC","NC",IF($H$45="CT","C",'P03'!$D36))))</f>
        <v>NA</v>
      </c>
      <c r="K45" s="18" t="str">
        <f>IF('P04'!$D36="NT","NT",IF($H$45="NCT","NC",IF('P04'!$D36="NC","NC",IF($H$45="CT","C",'P04'!$D36))))</f>
        <v>NA</v>
      </c>
      <c r="L45" s="18" t="str">
        <f>IF('P05'!$D36="NT","NT",IF($H$45="NCT","NC",IF('P05'!$D36="NC","NC",IF($H$45="CT","C",'P05'!$D36))))</f>
        <v>NA</v>
      </c>
      <c r="M45" s="18" t="str">
        <f>IF('P06'!$D36="NT","NT",IF($H$45="NCT","NC",IF('P06'!$D36="NC","NC",IF($H$45="CT","C",'P06'!$D36))))</f>
        <v>NA</v>
      </c>
      <c r="N45" s="18" t="str">
        <f>IF('P07'!$D36="NT","NT",IF($H$45="NCT","NC",IF('P07'!$D36="NC","NC",IF($H$45="CT","C",'P07'!$D36))))</f>
        <v>NA</v>
      </c>
      <c r="O45" s="18" t="str">
        <f>IF('P08'!$D36="NT","NT",IF($H$45="NCT","NC",IF('P08'!$D36="NC","NC",IF($H$45="CT","C",'P08'!$D36))))</f>
        <v>NA</v>
      </c>
      <c r="P45" s="18" t="str">
        <f>IF('P09'!$D36="NT","NT",IF($H$45="NCT","NC",IF('P09'!$D36="NC","NC",IF($H$45="CT","C",'P09'!$D36))))</f>
        <v>NA</v>
      </c>
      <c r="Q45" s="18" t="str">
        <f>IF('P10'!$D36="NT","NT",IF($H$45="NCT","NC",IF('P10'!$D36="NC","NC",IF($H$45="CT","C",'P10'!$D36))))</f>
        <v>NA</v>
      </c>
      <c r="R45" s="53"/>
    </row>
    <row r="46" spans="1:18" ht="57">
      <c r="A46" s="123"/>
      <c r="B46" s="43" t="s">
        <v>99</v>
      </c>
      <c r="C46" s="44" t="s">
        <v>100</v>
      </c>
      <c r="D46" s="43" t="str">
        <f t="shared" si="8"/>
        <v>NA</v>
      </c>
      <c r="E46" s="38">
        <f t="shared" si="12"/>
        <v>0</v>
      </c>
      <c r="F46" s="59">
        <f t="shared" si="13"/>
        <v>0</v>
      </c>
      <c r="G46" s="45">
        <f t="shared" si="14"/>
        <v>10</v>
      </c>
      <c r="H46" s="18" t="str">
        <f>'P01'!$D37</f>
        <v>NA</v>
      </c>
      <c r="I46" s="18" t="str">
        <f>IF('P02'!$D37="NT","NT",IF($H$46="NCT","NC",IF('P02'!$D37="NC","NC",IF($H$46="CT","C",'P02'!$D37))))</f>
        <v>NA</v>
      </c>
      <c r="J46" s="18" t="str">
        <f>IF('P03'!$D37="NT","NT",IF($H$46="NCT","NC",IF('P03'!$D37="NC","NC",IF($H$46="CT","C",'P03'!$D37))))</f>
        <v>NA</v>
      </c>
      <c r="K46" s="18" t="str">
        <f>IF('P04'!$D37="NT","NT",IF($H$46="NCT","NC",IF('P04'!$D37="NC","NC",IF($H$46="CT","C",'P04'!$D37))))</f>
        <v>NA</v>
      </c>
      <c r="L46" s="18" t="str">
        <f>IF('P05'!$D37="NT","NT",IF($H$46="NCT","NC",IF('P05'!$D37="NC","NC",IF($H$46="CT","C",'P05'!$D37))))</f>
        <v>NA</v>
      </c>
      <c r="M46" s="18" t="str">
        <f>IF('P06'!$D37="NT","NT",IF($H$46="NCT","NC",IF('P06'!$D37="NC","NC",IF($H$46="CT","C",'P06'!$D37))))</f>
        <v>NA</v>
      </c>
      <c r="N46" s="18" t="str">
        <f>IF('P07'!$D37="NT","NT",IF($H$46="NCT","NC",IF('P07'!$D37="NC","NC",IF($H$46="CT","C",'P07'!$D37))))</f>
        <v>NA</v>
      </c>
      <c r="O46" s="18" t="str">
        <f>IF('P08'!$D37="NT","NT",IF($H$46="NCT","NC",IF('P08'!$D37="NC","NC",IF($H$46="CT","C",'P08'!$D37))))</f>
        <v>NA</v>
      </c>
      <c r="P46" s="18" t="str">
        <f>IF('P09'!$D37="NT","NT",IF($H$46="NCT","NC",IF('P09'!$D37="NC","NC",IF($H$46="CT","C",'P09'!$D37))))</f>
        <v>NA</v>
      </c>
      <c r="Q46" s="18" t="str">
        <f>IF('P10'!$D37="NT","NT",IF($H$46="NCT","NC",IF('P10'!$D37="NC","NC",IF($H$46="CT","C",'P10'!$D37))))</f>
        <v>NA</v>
      </c>
      <c r="R46" s="53"/>
    </row>
    <row r="47" spans="1:18" ht="42.75">
      <c r="A47" s="123"/>
      <c r="B47" s="43" t="s">
        <v>101</v>
      </c>
      <c r="C47" s="44" t="s">
        <v>102</v>
      </c>
      <c r="D47" s="43" t="str">
        <f t="shared" si="8"/>
        <v>NA</v>
      </c>
      <c r="E47" s="38">
        <f t="shared" si="12"/>
        <v>0</v>
      </c>
      <c r="F47" s="59">
        <f t="shared" si="13"/>
        <v>0</v>
      </c>
      <c r="G47" s="45">
        <f t="shared" si="14"/>
        <v>10</v>
      </c>
      <c r="H47" s="18" t="str">
        <f>'P01'!$D38</f>
        <v>NA</v>
      </c>
      <c r="I47" s="18" t="str">
        <f>IF('P02'!$D38="NT","NT",IF($H$47="NCT","NC",IF('P02'!$D38="NC","NC",IF($H$47="CT","C",'P02'!$D38))))</f>
        <v>NA</v>
      </c>
      <c r="J47" s="18" t="str">
        <f>IF('P03'!$D38="NT","NT",IF($H$47="NCT","NC",IF('P03'!$D38="NC","NC",IF($H$47="CT","C",'P03'!$D38))))</f>
        <v>NA</v>
      </c>
      <c r="K47" s="18" t="str">
        <f>IF('P04'!$D38="NT","NT",IF($H$47="NCT","NC",IF('P04'!$D38="NC","NC",IF($H$47="CT","C",'P04'!$D38))))</f>
        <v>NA</v>
      </c>
      <c r="L47" s="18" t="str">
        <f>IF('P05'!$D38="NT","NT",IF($H$47="NCT","NC",IF('P05'!$D38="NC","NC",IF($H$47="CT","C",'P05'!$D38))))</f>
        <v>NA</v>
      </c>
      <c r="M47" s="18" t="str">
        <f>IF('P06'!$D38="NT","NT",IF($H$47="NCT","NC",IF('P06'!$D38="NC","NC",IF($H$47="CT","C",'P06'!$D38))))</f>
        <v>NA</v>
      </c>
      <c r="N47" s="18" t="str">
        <f>IF('P07'!$D38="NT","NT",IF($H$47="NCT","NC",IF('P07'!$D38="NC","NC",IF($H$47="CT","C",'P07'!$D38))))</f>
        <v>NA</v>
      </c>
      <c r="O47" s="18" t="str">
        <f>IF('P08'!$D38="NT","NT",IF($H$47="NCT","NC",IF('P08'!$D38="NC","NC",IF($H$47="CT","C",'P08'!$D38))))</f>
        <v>NA</v>
      </c>
      <c r="P47" s="18" t="str">
        <f>IF('P09'!$D38="NT","NT",IF($H$47="NCT","NC",IF('P09'!$D38="NC","NC",IF($H$47="CT","C",'P09'!$D38))))</f>
        <v>NA</v>
      </c>
      <c r="Q47" s="18" t="str">
        <f>IF('P10'!$D38="NT","NT",IF($H$47="NCT","NC",IF('P10'!$D38="NC","NC",IF($H$47="CT","C",'P10'!$D38))))</f>
        <v>NA</v>
      </c>
      <c r="R47" s="53"/>
    </row>
    <row r="48" spans="1:18">
      <c r="A48" s="35"/>
      <c r="B48" s="32"/>
      <c r="C48" s="32"/>
      <c r="D48" s="33"/>
      <c r="E48" s="36">
        <f>SUM(E40:E47)</f>
        <v>0</v>
      </c>
      <c r="F48" s="37">
        <f>SUM(F40:F47)</f>
        <v>0</v>
      </c>
      <c r="G48" s="46">
        <f>SUM(G40:G47)</f>
        <v>80</v>
      </c>
      <c r="H48" s="32"/>
      <c r="I48" s="32"/>
      <c r="J48" s="32"/>
      <c r="K48" s="32"/>
      <c r="L48" s="32"/>
      <c r="M48" s="32"/>
      <c r="N48" s="32"/>
      <c r="O48" s="32"/>
      <c r="P48" s="32"/>
      <c r="Q48" s="32"/>
      <c r="R48" s="53"/>
    </row>
    <row r="49" spans="1:18" ht="30" customHeight="1">
      <c r="A49" s="122" t="s">
        <v>22</v>
      </c>
      <c r="B49" s="43" t="s">
        <v>103</v>
      </c>
      <c r="C49" s="44" t="s">
        <v>104</v>
      </c>
      <c r="D49" s="43" t="str">
        <f t="shared" si="8"/>
        <v>NC</v>
      </c>
      <c r="E49" s="38">
        <f>COUNTIF(H49:Q49,"C")</f>
        <v>7</v>
      </c>
      <c r="F49" s="59">
        <f>COUNTIF(H49:Q49,"NC")+COUNTIF(H49:Q49,"NCT")</f>
        <v>3</v>
      </c>
      <c r="G49" s="45">
        <f>COUNTIF(H49:Q49,"NA")</f>
        <v>0</v>
      </c>
      <c r="H49" s="18" t="str">
        <f>'P01'!$D39</f>
        <v>C</v>
      </c>
      <c r="I49" s="18" t="str">
        <f>IF('P02'!$D39="NT","NT",IF($H$49="NCT","NC",IF('P02'!$D39="NC","NC",IF($H$49="CT","C",'P02'!$D39))))</f>
        <v>C</v>
      </c>
      <c r="J49" s="18" t="str">
        <f>IF('P03'!$D39="NT","NT",IF($H$49="NCT","NC",IF('P03'!$D39="NC","NC",IF($H$49="CT","C",'P03'!$D39))))</f>
        <v>C</v>
      </c>
      <c r="K49" s="18" t="str">
        <f>IF('P04'!$D39="NT","NT",IF($H$49="NCT","NC",IF('P04'!$D39="NC","NC",IF($H$49="CT","C",'P04'!$D39))))</f>
        <v>C</v>
      </c>
      <c r="L49" s="18" t="str">
        <f>IF('P05'!$D39="NT","NT",IF($H$49="NCT","NC",IF('P05'!$D39="NC","NC",IF($H$49="CT","C",'P05'!$D39))))</f>
        <v>C</v>
      </c>
      <c r="M49" s="18" t="str">
        <f>IF('P06'!$D39="NT","NT",IF($H$49="NCT","NC",IF('P06'!$D39="NC","NC",IF($H$49="CT","C",'P06'!$D39))))</f>
        <v>C</v>
      </c>
      <c r="N49" s="18" t="str">
        <f>IF('P07'!$D39="NT","NT",IF($H$49="NCT","NC",IF('P07'!$D39="NC","NC",IF($H$49="CT","C",'P07'!$D39))))</f>
        <v>C</v>
      </c>
      <c r="O49" s="18" t="str">
        <f>IF('P08'!$D39="NT","NT",IF($H$49="NCT","NC",IF('P08'!$D39="NC","NC",IF($H$49="CT","C",'P08'!$D39))))</f>
        <v>NC</v>
      </c>
      <c r="P49" s="18" t="str">
        <f>IF('P09'!$D39="NT","NT",IF($H$49="NCT","NC",IF('P09'!$D39="NC","NC",IF($H$49="CT","C",'P09'!$D39))))</f>
        <v>NC</v>
      </c>
      <c r="Q49" s="18" t="str">
        <f>IF('P10'!$D39="NT","NT",IF($H$49="NCT","NC",IF('P10'!$D39="NC","NC",IF($H$49="CT","C",'P10'!$D39))))</f>
        <v>NC</v>
      </c>
      <c r="R49" s="53"/>
    </row>
    <row r="50" spans="1:18" ht="28.5">
      <c r="A50" s="123"/>
      <c r="B50" s="43" t="s">
        <v>105</v>
      </c>
      <c r="C50" s="44" t="s">
        <v>106</v>
      </c>
      <c r="D50" s="43" t="str">
        <f t="shared" si="8"/>
        <v>NC</v>
      </c>
      <c r="E50" s="38">
        <f>COUNTIF(H50:Q50,"C")</f>
        <v>0</v>
      </c>
      <c r="F50" s="59">
        <f>COUNTIF(H50:Q50,"NC")+COUNTIF(H50:Q50,"NCT")</f>
        <v>10</v>
      </c>
      <c r="G50" s="45">
        <f>COUNTIF(H50:Q50,"NA")</f>
        <v>0</v>
      </c>
      <c r="H50" s="18" t="str">
        <f>'P01'!$D40</f>
        <v>NCT</v>
      </c>
      <c r="I50" s="18" t="str">
        <f>IF('P02'!$D40="NT","NT",IF($H$50="NCT","NC",IF('P02'!$D40="NC","NC",IF($H$50="CT","C",'P02'!$D40))))</f>
        <v>NC</v>
      </c>
      <c r="J50" s="18" t="str">
        <f>IF('P03'!$D40="NT","NT",IF($H$50="NCT","NC",IF('P03'!$D40="NC","NC",IF($H$50="CT","C",'P03'!$D40))))</f>
        <v>NC</v>
      </c>
      <c r="K50" s="18" t="str">
        <f>IF('P04'!$D40="NT","NT",IF($H$50="NCT","NC",IF('P04'!$D40="NC","NC",IF($H$50="CT","C",'P04'!$D40))))</f>
        <v>NC</v>
      </c>
      <c r="L50" s="18" t="str">
        <f>IF('P05'!$D40="NT","NT",IF($H$50="NCT","NC",IF('P05'!$D40="NC","NC",IF($H$50="CT","C",'P05'!$D40))))</f>
        <v>NC</v>
      </c>
      <c r="M50" s="18" t="str">
        <f>IF('P06'!$D40="NT","NT",IF($H$50="NCT","NC",IF('P06'!$D40="NC","NC",IF($H$50="CT","C",'P06'!$D40))))</f>
        <v>NC</v>
      </c>
      <c r="N50" s="18" t="str">
        <f>IF('P07'!$D40="NT","NT",IF($H$50="NCT","NC",IF('P07'!$D40="NC","NC",IF($H$50="CT","C",'P07'!$D40))))</f>
        <v>NC</v>
      </c>
      <c r="O50" s="18" t="str">
        <f>IF('P08'!$D40="NT","NT",IF($H$50="NCT","NC",IF('P08'!$D40="NC","NC",IF($H$50="CT","C",'P08'!$D40))))</f>
        <v>NC</v>
      </c>
      <c r="P50" s="18" t="str">
        <f>IF('P09'!$D40="NT","NT",IF($H$50="NCT","NC",IF('P09'!$D40="NC","NC",IF($H$50="CT","C",'P09'!$D40))))</f>
        <v>NC</v>
      </c>
      <c r="Q50" s="18" t="str">
        <f>IF('P10'!$D40="NT","NT",IF($H$50="NCT","NC",IF('P10'!$D40="NC","NC",IF($H$50="CT","C",'P10'!$D40))))</f>
        <v>NC</v>
      </c>
      <c r="R50" s="53"/>
    </row>
    <row r="51" spans="1:18">
      <c r="A51" s="35"/>
      <c r="B51" s="32"/>
      <c r="C51" s="32"/>
      <c r="D51" s="33"/>
      <c r="E51" s="36">
        <f>SUM(E49:E50)</f>
        <v>7</v>
      </c>
      <c r="F51" s="37">
        <f>SUM(F49:F50)</f>
        <v>13</v>
      </c>
      <c r="G51" s="46">
        <f>SUM(G49:G50)</f>
        <v>0</v>
      </c>
      <c r="H51" s="32"/>
      <c r="I51" s="32"/>
      <c r="J51" s="32"/>
      <c r="K51" s="32"/>
      <c r="L51" s="32"/>
      <c r="M51" s="32"/>
      <c r="N51" s="32"/>
      <c r="O51" s="32"/>
      <c r="P51" s="32"/>
      <c r="Q51" s="32"/>
      <c r="R51" s="53"/>
    </row>
    <row r="52" spans="1:18" ht="28.5">
      <c r="A52" s="122" t="s">
        <v>23</v>
      </c>
      <c r="B52" s="43" t="s">
        <v>107</v>
      </c>
      <c r="C52" s="44" t="s">
        <v>108</v>
      </c>
      <c r="D52" s="43" t="str">
        <f t="shared" si="8"/>
        <v>NC</v>
      </c>
      <c r="E52" s="38">
        <f>COUNTIF(H52:Q52,"C")</f>
        <v>0</v>
      </c>
      <c r="F52" s="59">
        <f>COUNTIF(H52:Q52,"NC")+COUNTIF(H52:Q52,"NCT")</f>
        <v>10</v>
      </c>
      <c r="G52" s="45">
        <f>COUNTIF(H52:Q52,"NA")</f>
        <v>0</v>
      </c>
      <c r="H52" s="18" t="str">
        <f>'P01'!$D41</f>
        <v>NCT</v>
      </c>
      <c r="I52" s="18" t="str">
        <f>IF('P02'!$D41="NT","NT",IF($H$52="NCT","NC",IF('P02'!$D41="NC","NC",IF($H$52="CT","C",'P02'!$D41))))</f>
        <v>NC</v>
      </c>
      <c r="J52" s="18" t="str">
        <f>IF('P03'!$D41="NT","NT",IF($H$52="NCT","NC",IF('P03'!$D41="NC","NC",IF($H$52="CT","C",'P03'!$D41))))</f>
        <v>NC</v>
      </c>
      <c r="K52" s="18" t="str">
        <f>IF('P04'!$D41="NT","NT",IF($H$52="NCT","NC",IF('P04'!$D41="NC","NC",IF($H$52="CT","C",'P04'!$D41))))</f>
        <v>NC</v>
      </c>
      <c r="L52" s="18" t="str">
        <f>IF('P05'!$D41="NT","NT",IF($H$52="NCT","NC",IF('P05'!$D41="NC","NC",IF($H$52="CT","C",'P05'!$D41))))</f>
        <v>NC</v>
      </c>
      <c r="M52" s="18" t="str">
        <f>IF('P06'!$D41="NT","NT",IF($H$52="NCT","NC",IF('P06'!$D41="NC","NC",IF($H$52="CT","C",'P06'!$D41))))</f>
        <v>NC</v>
      </c>
      <c r="N52" s="18" t="str">
        <f>IF('P07'!$D41="NT","NT",IF($H$52="NCT","NC",IF('P07'!$D41="NC","NC",IF($H$52="CT","C",'P07'!$D41))))</f>
        <v>NC</v>
      </c>
      <c r="O52" s="18" t="str">
        <f>IF('P08'!$D41="NT","NT",IF($H$52="NCT","NC",IF('P08'!$D41="NC","NC",IF($H$52="CT","C",'P08'!$D41))))</f>
        <v>NC</v>
      </c>
      <c r="P52" s="18" t="str">
        <f>IF('P09'!$D41="NT","NT",IF($H$52="NCT","NC",IF('P09'!$D41="NC","NC",IF($H$52="CT","C",'P09'!$D41))))</f>
        <v>NC</v>
      </c>
      <c r="Q52" s="18" t="str">
        <f>IF('P10'!$D41="NT","NT",IF($H$52="NCT","NC",IF('P10'!$D41="NC","NC",IF($H$52="CT","C",'P10'!$D41))))</f>
        <v>NC</v>
      </c>
      <c r="R52" s="53"/>
    </row>
    <row r="53" spans="1:18" ht="28.5">
      <c r="A53" s="123"/>
      <c r="B53" s="43" t="s">
        <v>109</v>
      </c>
      <c r="C53" s="44" t="s">
        <v>110</v>
      </c>
      <c r="D53" s="43" t="str">
        <f t="shared" si="8"/>
        <v>NA</v>
      </c>
      <c r="E53" s="38">
        <f>COUNTIF(H53:Q53,"C")</f>
        <v>0</v>
      </c>
      <c r="F53" s="59">
        <f>COUNTIF(H53:Q53,"NC")+COUNTIF(H53:Q53,"NCT")</f>
        <v>0</v>
      </c>
      <c r="G53" s="45">
        <f>COUNTIF(H53:Q53,"NA")</f>
        <v>10</v>
      </c>
      <c r="H53" s="18" t="str">
        <f>'P01'!$D42</f>
        <v>NA</v>
      </c>
      <c r="I53" s="18" t="str">
        <f>IF('P02'!$D42="NT","NT",IF($H$53="NCT","NC",IF('P02'!$D42="NC","NC",IF($H$53="CT","C",'P02'!$D42))))</f>
        <v>NA</v>
      </c>
      <c r="J53" s="18" t="str">
        <f>IF('P03'!$D42="NT","NT",IF($H$53="NCT","NC",IF('P03'!$D42="NC","NC",IF($H$53="CT","C",'P03'!$D42))))</f>
        <v>NA</v>
      </c>
      <c r="K53" s="18" t="str">
        <f>IF('P04'!$D42="NT","NT",IF($H$53="NCT","NC",IF('P04'!$D42="NC","NC",IF($H$53="CT","C",'P04'!$D42))))</f>
        <v>NA</v>
      </c>
      <c r="L53" s="18" t="str">
        <f>IF('P05'!$D42="NT","NT",IF($H$53="NCT","NC",IF('P05'!$D42="NC","NC",IF($H$53="CT","C",'P05'!$D42))))</f>
        <v>NA</v>
      </c>
      <c r="M53" s="18" t="str">
        <f>IF('P06'!$D42="NT","NT",IF($H$53="NCT","NC",IF('P06'!$D42="NC","NC",IF($H$53="CT","C",'P06'!$D42))))</f>
        <v>NA</v>
      </c>
      <c r="N53" s="18" t="str">
        <f>IF('P07'!$D42="NT","NT",IF($H$53="NCT","NC",IF('P07'!$D42="NC","NC",IF($H$53="CT","C",'P07'!$D42))))</f>
        <v>NA</v>
      </c>
      <c r="O53" s="18" t="str">
        <f>IF('P08'!$D42="NT","NT",IF($H$53="NCT","NC",IF('P08'!$D42="NC","NC",IF($H$53="CT","C",'P08'!$D42))))</f>
        <v>NA</v>
      </c>
      <c r="P53" s="18" t="str">
        <f>IF('P09'!$D42="NT","NT",IF($H$53="NCT","NC",IF('P09'!$D42="NC","NC",IF($H$53="CT","C",'P09'!$D42))))</f>
        <v>NA</v>
      </c>
      <c r="Q53" s="18" t="str">
        <f>IF('P10'!$D42="NT","NT",IF($H$53="NCT","NC",IF('P10'!$D42="NC","NC",IF($H$53="CT","C",'P10'!$D42))))</f>
        <v>NA</v>
      </c>
      <c r="R53" s="53"/>
    </row>
    <row r="54" spans="1:18" ht="42.75">
      <c r="A54" s="123"/>
      <c r="B54" s="43" t="s">
        <v>111</v>
      </c>
      <c r="C54" s="44" t="s">
        <v>112</v>
      </c>
      <c r="D54" s="43" t="str">
        <f t="shared" si="8"/>
        <v>NC</v>
      </c>
      <c r="E54" s="38">
        <f>COUNTIF(H54:Q54,"C")</f>
        <v>0</v>
      </c>
      <c r="F54" s="59">
        <f>COUNTIF(H54:Q54,"NC")+COUNTIF(H54:Q54,"NCT")</f>
        <v>10</v>
      </c>
      <c r="G54" s="45">
        <f>COUNTIF(H54:Q54,"NA")</f>
        <v>0</v>
      </c>
      <c r="H54" s="18" t="str">
        <f>'P01'!$D43</f>
        <v>NCT</v>
      </c>
      <c r="I54" s="18" t="str">
        <f>IF('P02'!$D43="NT","NT",IF($H$54="NCT","NC",IF('P02'!$D43="NC","NC",IF($H$54="CT","C",'P02'!$D43))))</f>
        <v>NC</v>
      </c>
      <c r="J54" s="18" t="str">
        <f>IF('P03'!$D43="NT","NT",IF($H$54="NCT","NC",IF('P03'!$D43="NC","NC",IF($H$54="CT","C",'P03'!$D43))))</f>
        <v>NC</v>
      </c>
      <c r="K54" s="18" t="str">
        <f>IF('P04'!$D43="NT","NT",IF($H$54="NCT","NC",IF('P04'!$D43="NC","NC",IF($H$54="CT","C",'P04'!$D43))))</f>
        <v>NC</v>
      </c>
      <c r="L54" s="18" t="str">
        <f>IF('P05'!$D43="NT","NT",IF($H$54="NCT","NC",IF('P05'!$D43="NC","NC",IF($H$54="CT","C",'P05'!$D43))))</f>
        <v>NC</v>
      </c>
      <c r="M54" s="18" t="str">
        <f>IF('P06'!$D43="NT","NT",IF($H$54="NCT","NC",IF('P06'!$D43="NC","NC",IF($H$54="CT","C",'P06'!$D43))))</f>
        <v>NC</v>
      </c>
      <c r="N54" s="18" t="str">
        <f>IF('P07'!$D43="NT","NT",IF($H$54="NCT","NC",IF('P07'!$D43="NC","NC",IF($H$54="CT","C",'P07'!$D43))))</f>
        <v>NC</v>
      </c>
      <c r="O54" s="18" t="str">
        <f>IF('P08'!$D43="NT","NT",IF($H$54="NCT","NC",IF('P08'!$D43="NC","NC",IF($H$54="CT","C",'P08'!$D43))))</f>
        <v>NC</v>
      </c>
      <c r="P54" s="18" t="str">
        <f>IF('P09'!$D43="NT","NT",IF($H$54="NCT","NC",IF('P09'!$D43="NC","NC",IF($H$54="CT","C",'P09'!$D43))))</f>
        <v>NC</v>
      </c>
      <c r="Q54" s="18" t="str">
        <f>IF('P10'!$D43="NT","NT",IF($H$54="NCT","NC",IF('P10'!$D43="NC","NC",IF($H$54="CT","C",'P10'!$D43))))</f>
        <v>NC</v>
      </c>
      <c r="R54" s="53"/>
    </row>
    <row r="55" spans="1:18" ht="42.75">
      <c r="A55" s="123"/>
      <c r="B55" s="43" t="s">
        <v>113</v>
      </c>
      <c r="C55" s="44" t="s">
        <v>114</v>
      </c>
      <c r="D55" s="43" t="str">
        <f t="shared" si="8"/>
        <v>NA</v>
      </c>
      <c r="E55" s="38">
        <f>COUNTIF(H55:Q55,"C")</f>
        <v>0</v>
      </c>
      <c r="F55" s="59">
        <f>COUNTIF(H55:Q55,"NC")+COUNTIF(H55:Q55,"NCT")</f>
        <v>0</v>
      </c>
      <c r="G55" s="45">
        <f>COUNTIF(H55:Q55,"NA")</f>
        <v>10</v>
      </c>
      <c r="H55" s="18" t="str">
        <f>'P01'!$D44</f>
        <v>NA</v>
      </c>
      <c r="I55" s="18" t="str">
        <f>IF('P02'!$D44="NT","NT",IF($H$55="NCT","NC",IF('P02'!$D44="NC","NC",IF($H$55="CT","C",'P02'!$D44))))</f>
        <v>NA</v>
      </c>
      <c r="J55" s="18" t="str">
        <f>IF('P03'!$D44="NT","NT",IF($H$55="NCT","NC",IF('P03'!$D44="NC","NC",IF($H$55="CT","C",'P03'!$D44))))</f>
        <v>NA</v>
      </c>
      <c r="K55" s="18" t="str">
        <f>IF('P04'!$D44="NT","NT",IF($H$55="NCT","NC",IF('P04'!$D44="NC","NC",IF($H$55="CT","C",'P04'!$D44))))</f>
        <v>NA</v>
      </c>
      <c r="L55" s="18" t="str">
        <f>IF('P05'!$D44="NT","NT",IF($H$55="NCT","NC",IF('P05'!$D44="NC","NC",IF($H$55="CT","C",'P05'!$D44))))</f>
        <v>NA</v>
      </c>
      <c r="M55" s="18" t="str">
        <f>IF('P06'!$D44="NT","NT",IF($H$55="NCT","NC",IF('P06'!$D44="NC","NC",IF($H$55="CT","C",'P06'!$D44))))</f>
        <v>NA</v>
      </c>
      <c r="N55" s="18" t="str">
        <f>IF('P07'!$D44="NT","NT",IF($H$55="NCT","NC",IF('P07'!$D44="NC","NC",IF($H$55="CT","C",'P07'!$D44))))</f>
        <v>NA</v>
      </c>
      <c r="O55" s="18" t="str">
        <f>IF('P08'!$D44="NT","NT",IF($H$55="NCT","NC",IF('P08'!$D44="NC","NC",IF($H$55="CT","C",'P08'!$D44))))</f>
        <v>NA</v>
      </c>
      <c r="P55" s="18" t="str">
        <f>IF('P09'!$D44="NT","NT",IF($H$55="NCT","NC",IF('P09'!$D44="NC","NC",IF($H$55="CT","C",'P09'!$D44))))</f>
        <v>NA</v>
      </c>
      <c r="Q55" s="18" t="str">
        <f>IF('P10'!$D44="NT","NT",IF($H$55="NCT","NC",IF('P10'!$D44="NC","NC",IF($H$55="CT","C",'P10'!$D44))))</f>
        <v>NA</v>
      </c>
      <c r="R55" s="53"/>
    </row>
    <row r="56" spans="1:18" ht="42.75">
      <c r="A56" s="123"/>
      <c r="B56" s="43" t="s">
        <v>115</v>
      </c>
      <c r="C56" s="44" t="s">
        <v>116</v>
      </c>
      <c r="D56" s="43" t="str">
        <f t="shared" si="8"/>
        <v>NC</v>
      </c>
      <c r="E56" s="38">
        <f>COUNTIF(H56:Q56,"C")</f>
        <v>0</v>
      </c>
      <c r="F56" s="59">
        <f>COUNTIF(H56:Q56,"NC")+COUNTIF(H56:Q56,"NCT")</f>
        <v>1</v>
      </c>
      <c r="G56" s="45">
        <f>COUNTIF(H56:Q56,"NA")</f>
        <v>9</v>
      </c>
      <c r="H56" s="18" t="str">
        <f>'P01'!$D45</f>
        <v>NA</v>
      </c>
      <c r="I56" s="18" t="str">
        <f>IF('P02'!$D45="NT","NT",IF($H$56="NCT","NC",IF('P02'!$D45="NC","NC",IF($H$56="CT","C",'P02'!$D45))))</f>
        <v>NC</v>
      </c>
      <c r="J56" s="18" t="str">
        <f>IF('P03'!$D45="NT","NT",IF($H$56="NCT","NC",IF('P03'!$D45="NC","NC",IF($H$56="CT","C",'P03'!$D45))))</f>
        <v>NA</v>
      </c>
      <c r="K56" s="18" t="str">
        <f>IF('P04'!$D45="NT","NT",IF($H$56="NCT","NC",IF('P04'!$D45="NC","NC",IF($H$56="CT","C",'P04'!$D45))))</f>
        <v>NA</v>
      </c>
      <c r="L56" s="18" t="str">
        <f>IF('P05'!$D45="NT","NT",IF($H$56="NCT","NC",IF('P05'!$D45="NC","NC",IF($H$56="CT","C",'P05'!$D45))))</f>
        <v>NA</v>
      </c>
      <c r="M56" s="18" t="str">
        <f>IF('P06'!$D45="NT","NT",IF($H$56="NCT","NC",IF('P06'!$D45="NC","NC",IF($H$56="CT","C",'P06'!$D45))))</f>
        <v>NA</v>
      </c>
      <c r="N56" s="18" t="str">
        <f>IF('P07'!$D45="NT","NT",IF($H$56="NCT","NC",IF('P07'!$D45="NC","NC",IF($H$56="CT","C",'P07'!$D45))))</f>
        <v>NA</v>
      </c>
      <c r="O56" s="18" t="str">
        <f>IF('P08'!$D45="NT","NT",IF($H$56="NCT","NC",IF('P08'!$D45="NC","NC",IF($H$56="CT","C",'P08'!$D45))))</f>
        <v>NA</v>
      </c>
      <c r="P56" s="18" t="str">
        <f>IF('P09'!$D45="NT","NT",IF($H$56="NCT","NC",IF('P09'!$D45="NC","NC",IF($H$56="CT","C",'P09'!$D45))))</f>
        <v>NA</v>
      </c>
      <c r="Q56" s="18" t="str">
        <f>IF('P10'!$D45="NT","NT",IF($H$56="NCT","NC",IF('P10'!$D45="NC","NC",IF($H$56="CT","C",'P10'!$D45))))</f>
        <v>NA</v>
      </c>
      <c r="R56" s="53"/>
    </row>
    <row r="57" spans="1:18">
      <c r="A57" s="35"/>
      <c r="B57" s="32"/>
      <c r="C57" s="32"/>
      <c r="D57" s="33"/>
      <c r="E57" s="36">
        <f>SUM(E52:E56)</f>
        <v>0</v>
      </c>
      <c r="F57" s="37">
        <f>SUM(F52:F56)</f>
        <v>21</v>
      </c>
      <c r="G57" s="46">
        <f>SUM(G52:G56)</f>
        <v>29</v>
      </c>
      <c r="H57" s="32"/>
      <c r="I57" s="32"/>
      <c r="J57" s="32"/>
      <c r="K57" s="32"/>
      <c r="L57" s="32"/>
      <c r="M57" s="32"/>
      <c r="N57" s="32"/>
      <c r="O57" s="32"/>
      <c r="P57" s="32"/>
      <c r="Q57" s="32"/>
      <c r="R57" s="53"/>
    </row>
    <row r="58" spans="1:18" ht="30" customHeight="1">
      <c r="A58" s="122" t="s">
        <v>24</v>
      </c>
      <c r="B58" s="43" t="s">
        <v>117</v>
      </c>
      <c r="C58" s="44" t="s">
        <v>118</v>
      </c>
      <c r="D58" s="43" t="str">
        <f t="shared" si="8"/>
        <v>C</v>
      </c>
      <c r="E58" s="38">
        <f t="shared" ref="E58:E67" si="15">COUNTIF(H58:Q58,"C")</f>
        <v>9</v>
      </c>
      <c r="F58" s="59">
        <f t="shared" ref="F58:F67" si="16">COUNTIF(H58:Q58,"NC")+COUNTIF(H58:Q58,"NCT")</f>
        <v>0</v>
      </c>
      <c r="G58" s="45">
        <f t="shared" ref="G58:G67" si="17">COUNTIF(H58:Q58,"NA")</f>
        <v>0</v>
      </c>
      <c r="H58" s="18" t="str">
        <f>'P01'!$D46</f>
        <v>CT</v>
      </c>
      <c r="I58" s="18" t="str">
        <f>IF('P02'!$D46="NT","NT",IF($H$58="NCT","NC",IF('P02'!$D46="NC","NC",IF($H$58="CT","C",'P02'!$D46))))</f>
        <v>C</v>
      </c>
      <c r="J58" s="18" t="str">
        <f>IF('P03'!$D46="NT","NT",IF($H$58="NCT","NC",IF('P03'!$D46="NC","NC",IF($H$58="CT","C",'P03'!$D46))))</f>
        <v>C</v>
      </c>
      <c r="K58" s="18" t="str">
        <f>IF('P04'!$D46="NT","NT",IF($H$58="NCT","NC",IF('P04'!$D46="NC","NC",IF($H$58="CT","C",'P04'!$D46))))</f>
        <v>C</v>
      </c>
      <c r="L58" s="18" t="str">
        <f>IF('P05'!$D46="NT","NT",IF($H$58="NCT","NC",IF('P05'!$D46="NC","NC",IF($H$58="CT","C",'P05'!$D46))))</f>
        <v>C</v>
      </c>
      <c r="M58" s="18" t="str">
        <f>IF('P06'!$D46="NT","NT",IF($H$58="NCT","NC",IF('P06'!$D46="NC","NC",IF($H$58="CT","C",'P06'!$D46))))</f>
        <v>C</v>
      </c>
      <c r="N58" s="18" t="str">
        <f>IF('P07'!$D46="NT","NT",IF($H$58="NCT","NC",IF('P07'!$D46="NC","NC",IF($H$58="CT","C",'P07'!$D46))))</f>
        <v>C</v>
      </c>
      <c r="O58" s="18" t="str">
        <f>IF('P08'!$D46="NT","NT",IF($H$58="NCT","NC",IF('P08'!$D46="NC","NC",IF($H$58="CT","C",'P08'!$D46))))</f>
        <v>C</v>
      </c>
      <c r="P58" s="18" t="str">
        <f>IF('P09'!$D46="NT","NT",IF($H$58="NCT","NC",IF('P09'!$D46="NC","NC",IF($H$58="CT","C",'P09'!$D46))))</f>
        <v>C</v>
      </c>
      <c r="Q58" s="18" t="str">
        <f>IF('P10'!$D46="NT","NT",IF($H$58="NCT","NC",IF('P10'!$D46="NC","NC",IF($H$58="CT","C",'P10'!$D46))))</f>
        <v>C</v>
      </c>
      <c r="R58" s="53"/>
    </row>
    <row r="59" spans="1:18" ht="42.75">
      <c r="A59" s="123"/>
      <c r="B59" s="43" t="s">
        <v>119</v>
      </c>
      <c r="C59" s="44" t="s">
        <v>120</v>
      </c>
      <c r="D59" s="43" t="str">
        <f t="shared" si="8"/>
        <v>NC</v>
      </c>
      <c r="E59" s="38">
        <f t="shared" si="15"/>
        <v>0</v>
      </c>
      <c r="F59" s="59">
        <f t="shared" si="16"/>
        <v>10</v>
      </c>
      <c r="G59" s="45">
        <f t="shared" si="17"/>
        <v>0</v>
      </c>
      <c r="H59" s="18" t="str">
        <f>'P01'!$D47</f>
        <v>NCT</v>
      </c>
      <c r="I59" s="18" t="str">
        <f>IF('P02'!$D47="NT","NT",IF($H$59="NCT","NC",IF('P02'!$D47="NC","NC",IF($H$59="CT","C",'P02'!$D47))))</f>
        <v>NC</v>
      </c>
      <c r="J59" s="18" t="str">
        <f>IF('P03'!$D47="NT","NT",IF($H$59="NCT","NC",IF('P03'!$D47="NC","NC",IF($H$59="CT","C",'P03'!$D47))))</f>
        <v>NC</v>
      </c>
      <c r="K59" s="18" t="str">
        <f>IF('P04'!$D47="NT","NT",IF($H$59="NCT","NC",IF('P04'!$D47="NC","NC",IF($H$59="CT","C",'P04'!$D47))))</f>
        <v>NC</v>
      </c>
      <c r="L59" s="18" t="str">
        <f>IF('P05'!$D47="NT","NT",IF($H$59="NCT","NC",IF('P05'!$D47="NC","NC",IF($H$59="CT","C",'P05'!$D47))))</f>
        <v>NC</v>
      </c>
      <c r="M59" s="18" t="str">
        <f>IF('P06'!$D47="NT","NT",IF($H$59="NCT","NC",IF('P06'!$D47="NC","NC",IF($H$59="CT","C",'P06'!$D47))))</f>
        <v>NC</v>
      </c>
      <c r="N59" s="18" t="str">
        <f>IF('P07'!$D47="NT","NT",IF($H$59="NCT","NC",IF('P07'!$D47="NC","NC",IF($H$59="CT","C",'P07'!$D47))))</f>
        <v>NC</v>
      </c>
      <c r="O59" s="18" t="str">
        <f>IF('P08'!$D47="NT","NT",IF($H$59="NCT","NC",IF('P08'!$D47="NC","NC",IF($H$59="CT","C",'P08'!$D47))))</f>
        <v>NC</v>
      </c>
      <c r="P59" s="18" t="str">
        <f>IF('P09'!$D47="NT","NT",IF($H$59="NCT","NC",IF('P09'!$D47="NC","NC",IF($H$59="CT","C",'P09'!$D47))))</f>
        <v>NC</v>
      </c>
      <c r="Q59" s="18" t="str">
        <f>IF('P10'!$D47="NT","NT",IF($H$59="NCT","NC",IF('P10'!$D47="NC","NC",IF($H$59="CT","C",'P10'!$D47))))</f>
        <v>NC</v>
      </c>
      <c r="R59" s="53"/>
    </row>
    <row r="60" spans="1:18" ht="28.5">
      <c r="A60" s="123"/>
      <c r="B60" s="43" t="s">
        <v>121</v>
      </c>
      <c r="C60" s="44" t="s">
        <v>122</v>
      </c>
      <c r="D60" s="43" t="str">
        <f t="shared" si="8"/>
        <v>C</v>
      </c>
      <c r="E60" s="38">
        <f t="shared" si="15"/>
        <v>9</v>
      </c>
      <c r="F60" s="59">
        <f t="shared" si="16"/>
        <v>0</v>
      </c>
      <c r="G60" s="45">
        <f t="shared" si="17"/>
        <v>0</v>
      </c>
      <c r="H60" s="18" t="str">
        <f>'P01'!$D48</f>
        <v>CT</v>
      </c>
      <c r="I60" s="18" t="str">
        <f>IF('P02'!$D48="NT","NT",IF($H$60="NCT","NC",IF('P02'!$D48="NC","NC",IF($H$60="CT","C",'P02'!$D48))))</f>
        <v>C</v>
      </c>
      <c r="J60" s="18" t="str">
        <f>IF('P03'!$D48="NT","NT",IF($H$60="NCT","NC",IF('P03'!$D48="NC","NC",IF($H$60="CT","C",'P03'!$D48))))</f>
        <v>C</v>
      </c>
      <c r="K60" s="18" t="str">
        <f>IF('P04'!$D48="NT","NT",IF($H$60="NCT","NC",IF('P04'!$D48="NC","NC",IF($H$60="CT","C",'P04'!$D48))))</f>
        <v>C</v>
      </c>
      <c r="L60" s="18" t="str">
        <f>IF('P05'!$D48="NT","NT",IF($H$60="NCT","NC",IF('P05'!$D48="NC","NC",IF($H$60="CT","C",'P05'!$D48))))</f>
        <v>C</v>
      </c>
      <c r="M60" s="18" t="str">
        <f>IF('P06'!$D48="NT","NT",IF($H$60="NCT","NC",IF('P06'!$D48="NC","NC",IF($H$60="CT","C",'P06'!$D48))))</f>
        <v>C</v>
      </c>
      <c r="N60" s="18" t="str">
        <f>IF('P07'!$D48="NT","NT",IF($H$60="NCT","NC",IF('P07'!$D48="NC","NC",IF($H$60="CT","C",'P07'!$D48))))</f>
        <v>C</v>
      </c>
      <c r="O60" s="18" t="str">
        <f>IF('P08'!$D48="NT","NT",IF($H$60="NCT","NC",IF('P08'!$D48="NC","NC",IF($H$60="CT","C",'P08'!$D48))))</f>
        <v>C</v>
      </c>
      <c r="P60" s="18" t="str">
        <f>IF('P09'!$D48="NT","NT",IF($H$60="NCT","NC",IF('P09'!$D48="NC","NC",IF($H$60="CT","C",'P09'!$D48))))</f>
        <v>C</v>
      </c>
      <c r="Q60" s="18" t="str">
        <f>IF('P10'!$D48="NT","NT",IF($H$60="NCT","NC",IF('P10'!$D48="NC","NC",IF($H$60="CT","C",'P10'!$D48))))</f>
        <v>C</v>
      </c>
      <c r="R60" s="53"/>
    </row>
    <row r="61" spans="1:18" ht="28.5">
      <c r="A61" s="123"/>
      <c r="B61" s="43" t="s">
        <v>123</v>
      </c>
      <c r="C61" s="44" t="s">
        <v>124</v>
      </c>
      <c r="D61" s="43" t="str">
        <f t="shared" si="8"/>
        <v>C</v>
      </c>
      <c r="E61" s="38">
        <f t="shared" si="15"/>
        <v>9</v>
      </c>
      <c r="F61" s="59">
        <f t="shared" si="16"/>
        <v>0</v>
      </c>
      <c r="G61" s="45">
        <f t="shared" si="17"/>
        <v>0</v>
      </c>
      <c r="H61" s="18" t="str">
        <f>'P01'!$D49</f>
        <v>CT</v>
      </c>
      <c r="I61" s="18" t="str">
        <f>IF('P02'!$D49="NT","NT",IF($H$61="NCT","NC",IF('P02'!$D49="NC","NC",IF($H$61="CT","C",'P02'!$D49))))</f>
        <v>C</v>
      </c>
      <c r="J61" s="18" t="str">
        <f>IF('P03'!$D49="NT","NT",IF($H$61="NCT","NC",IF('P03'!$D49="NC","NC",IF($H$61="CT","C",'P03'!$D49))))</f>
        <v>C</v>
      </c>
      <c r="K61" s="18" t="str">
        <f>IF('P04'!$D49="NT","NT",IF($H$61="NCT","NC",IF('P04'!$D49="NC","NC",IF($H$61="CT","C",'P04'!$D49))))</f>
        <v>C</v>
      </c>
      <c r="L61" s="18" t="str">
        <f>IF('P05'!$D49="NT","NT",IF($H$61="NCT","NC",IF('P05'!$D49="NC","NC",IF($H$61="CT","C",'P05'!$D49))))</f>
        <v>C</v>
      </c>
      <c r="M61" s="18" t="str">
        <f>IF('P06'!$D49="NT","NT",IF($H$61="NCT","NC",IF('P06'!$D49="NC","NC",IF($H$61="CT","C",'P06'!$D49))))</f>
        <v>C</v>
      </c>
      <c r="N61" s="18" t="str">
        <f>IF('P07'!$D49="NT","NT",IF($H$61="NCT","NC",IF('P07'!$D49="NC","NC",IF($H$61="CT","C",'P07'!$D49))))</f>
        <v>C</v>
      </c>
      <c r="O61" s="18" t="str">
        <f>IF('P08'!$D49="NT","NT",IF($H$61="NCT","NC",IF('P08'!$D49="NC","NC",IF($H$61="CT","C",'P08'!$D49))))</f>
        <v>C</v>
      </c>
      <c r="P61" s="18" t="str">
        <f>IF('P09'!$D49="NT","NT",IF($H$61="NCT","NC",IF('P09'!$D49="NC","NC",IF($H$61="CT","C",'P09'!$D49))))</f>
        <v>C</v>
      </c>
      <c r="Q61" s="18" t="str">
        <f>IF('P10'!$D49="NT","NT",IF($H$61="NCT","NC",IF('P10'!$D49="NC","NC",IF($H$61="CT","C",'P10'!$D49))))</f>
        <v>C</v>
      </c>
      <c r="R61" s="53"/>
    </row>
    <row r="62" spans="1:18">
      <c r="A62" s="123"/>
      <c r="B62" s="43" t="s">
        <v>125</v>
      </c>
      <c r="C62" s="44" t="s">
        <v>126</v>
      </c>
      <c r="D62" s="43" t="str">
        <f t="shared" si="8"/>
        <v>C</v>
      </c>
      <c r="E62" s="38">
        <f t="shared" si="15"/>
        <v>9</v>
      </c>
      <c r="F62" s="59">
        <f t="shared" si="16"/>
        <v>0</v>
      </c>
      <c r="G62" s="45">
        <f t="shared" si="17"/>
        <v>0</v>
      </c>
      <c r="H62" s="18" t="str">
        <f>'P01'!$D50</f>
        <v>CT</v>
      </c>
      <c r="I62" s="18" t="str">
        <f>IF('P02'!$D50="NT","NT",IF($H$62="NCT","NC",IF('P02'!$D50="NC","NC",IF($H$62="CT","C",'P02'!$D50))))</f>
        <v>C</v>
      </c>
      <c r="J62" s="18" t="str">
        <f>IF('P03'!$D50="NT","NT",IF($H$62="NCT","NC",IF('P03'!$D50="NC","NC",IF($H$62="CT","C",'P03'!$D50))))</f>
        <v>C</v>
      </c>
      <c r="K62" s="18" t="str">
        <f>IF('P04'!$D50="NT","NT",IF($H$62="NCT","NC",IF('P04'!$D50="NC","NC",IF($H$62="CT","C",'P04'!$D50))))</f>
        <v>C</v>
      </c>
      <c r="L62" s="18" t="str">
        <f>IF('P05'!$D50="NT","NT",IF($H$62="NCT","NC",IF('P05'!$D50="NC","NC",IF($H$62="CT","C",'P05'!$D50))))</f>
        <v>C</v>
      </c>
      <c r="M62" s="18" t="str">
        <f>IF('P06'!$D50="NT","NT",IF($H$62="NCT","NC",IF('P06'!$D50="NC","NC",IF($H$62="CT","C",'P06'!$D50))))</f>
        <v>C</v>
      </c>
      <c r="N62" s="18" t="str">
        <f>IF('P07'!$D50="NT","NT",IF($H$62="NCT","NC",IF('P07'!$D50="NC","NC",IF($H$62="CT","C",'P07'!$D50))))</f>
        <v>C</v>
      </c>
      <c r="O62" s="18" t="str">
        <f>IF('P08'!$D50="NT","NT",IF($H$62="NCT","NC",IF('P08'!$D50="NC","NC",IF($H$62="CT","C",'P08'!$D50))))</f>
        <v>C</v>
      </c>
      <c r="P62" s="18" t="str">
        <f>IF('P09'!$D50="NT","NT",IF($H$62="NCT","NC",IF('P09'!$D50="NC","NC",IF($H$62="CT","C",'P09'!$D50))))</f>
        <v>C</v>
      </c>
      <c r="Q62" s="18" t="str">
        <f>IF('P10'!$D50="NT","NT",IF($H$62="NCT","NC",IF('P10'!$D50="NC","NC",IF($H$62="CT","C",'P10'!$D50))))</f>
        <v>C</v>
      </c>
      <c r="R62" s="53"/>
    </row>
    <row r="63" spans="1:18" ht="28.5">
      <c r="A63" s="123"/>
      <c r="B63" s="43" t="s">
        <v>127</v>
      </c>
      <c r="C63" s="44" t="s">
        <v>128</v>
      </c>
      <c r="D63" s="43" t="str">
        <f t="shared" si="8"/>
        <v>C</v>
      </c>
      <c r="E63" s="38">
        <f t="shared" si="15"/>
        <v>10</v>
      </c>
      <c r="F63" s="59">
        <f t="shared" si="16"/>
        <v>0</v>
      </c>
      <c r="G63" s="45">
        <f t="shared" si="17"/>
        <v>0</v>
      </c>
      <c r="H63" s="18" t="str">
        <f>'P01'!$D51</f>
        <v>C</v>
      </c>
      <c r="I63" s="18" t="str">
        <f>IF('P02'!$D51="NT","NT",IF($H$63="NCT","NC",IF('P02'!$D51="NC","NC",IF($H$63="CT","C",'P02'!$D51))))</f>
        <v>C</v>
      </c>
      <c r="J63" s="18" t="str">
        <f>IF('P03'!$D51="NT","NT",IF($H$63="NCT","NC",IF('P03'!$D51="NC","NC",IF($H$63="CT","C",'P03'!$D51))))</f>
        <v>C</v>
      </c>
      <c r="K63" s="18" t="str">
        <f>IF('P04'!$D51="NT","NT",IF($H$63="NCT","NC",IF('P04'!$D51="NC","NC",IF($H$63="CT","C",'P04'!$D51))))</f>
        <v>C</v>
      </c>
      <c r="L63" s="18" t="str">
        <f>IF('P05'!$D51="NT","NT",IF($H$63="NCT","NC",IF('P05'!$D51="NC","NC",IF($H$63="CT","C",'P05'!$D51))))</f>
        <v>C</v>
      </c>
      <c r="M63" s="18" t="str">
        <f>IF('P06'!$D51="NT","NT",IF($H$63="NCT","NC",IF('P06'!$D51="NC","NC",IF($H$63="CT","C",'P06'!$D51))))</f>
        <v>C</v>
      </c>
      <c r="N63" s="18" t="str">
        <f>IF('P07'!$D51="NT","NT",IF($H$63="NCT","NC",IF('P07'!$D51="NC","NC",IF($H$63="CT","C",'P07'!$D51))))</f>
        <v>C</v>
      </c>
      <c r="O63" s="18" t="str">
        <f>IF('P08'!$D51="NT","NT",IF($H$63="NCT","NC",IF('P08'!$D51="NC","NC",IF($H$63="CT","C",'P08'!$D51))))</f>
        <v>C</v>
      </c>
      <c r="P63" s="18" t="str">
        <f>IF('P09'!$D51="NT","NT",IF($H$63="NCT","NC",IF('P09'!$D51="NC","NC",IF($H$63="CT","C",'P09'!$D51))))</f>
        <v>C</v>
      </c>
      <c r="Q63" s="18" t="str">
        <f>IF('P10'!$D51="NT","NT",IF($H$63="NCT","NC",IF('P10'!$D51="NC","NC",IF($H$63="CT","C",'P10'!$D51))))</f>
        <v>C</v>
      </c>
      <c r="R63" s="53"/>
    </row>
    <row r="64" spans="1:18" ht="42.75">
      <c r="A64" s="123"/>
      <c r="B64" s="43" t="s">
        <v>129</v>
      </c>
      <c r="C64" s="44" t="s">
        <v>130</v>
      </c>
      <c r="D64" s="43" t="str">
        <f t="shared" si="8"/>
        <v>NA</v>
      </c>
      <c r="E64" s="38">
        <f t="shared" si="15"/>
        <v>0</v>
      </c>
      <c r="F64" s="59">
        <f t="shared" si="16"/>
        <v>0</v>
      </c>
      <c r="G64" s="45">
        <f t="shared" si="17"/>
        <v>10</v>
      </c>
      <c r="H64" s="18" t="str">
        <f>'P01'!$D52</f>
        <v>NA</v>
      </c>
      <c r="I64" s="18" t="str">
        <f>IF('P02'!$D52="NT","NT",IF($H$64="NCT","NC",IF('P02'!$D52="NC","NC",IF($H$64="CT","C",'P02'!$D52))))</f>
        <v>NA</v>
      </c>
      <c r="J64" s="18" t="str">
        <f>IF('P03'!$D52="NT","NT",IF($H$64="NCT","NC",IF('P03'!$D52="NC","NC",IF($H$64="CT","C",'P03'!$D52))))</f>
        <v>NA</v>
      </c>
      <c r="K64" s="18" t="str">
        <f>IF('P04'!$D52="NT","NT",IF($H$64="NCT","NC",IF('P04'!$D52="NC","NC",IF($H$64="CT","C",'P04'!$D52))))</f>
        <v>NA</v>
      </c>
      <c r="L64" s="18" t="str">
        <f>IF('P05'!$D52="NT","NT",IF($H$64="NCT","NC",IF('P05'!$D52="NC","NC",IF($H$64="CT","C",'P05'!$D52))))</f>
        <v>NA</v>
      </c>
      <c r="M64" s="18" t="str">
        <f>IF('P06'!$D52="NT","NT",IF($H$64="NCT","NC",IF('P06'!$D52="NC","NC",IF($H$64="CT","C",'P06'!$D52))))</f>
        <v>NA</v>
      </c>
      <c r="N64" s="18" t="str">
        <f>IF('P07'!$D52="NT","NT",IF($H$64="NCT","NC",IF('P07'!$D52="NC","NC",IF($H$64="CT","C",'P07'!$D52))))</f>
        <v>NA</v>
      </c>
      <c r="O64" s="18" t="str">
        <f>IF('P08'!$D52="NT","NT",IF($H$64="NCT","NC",IF('P08'!$D52="NC","NC",IF($H$64="CT","C",'P08'!$D52))))</f>
        <v>NA</v>
      </c>
      <c r="P64" s="18" t="str">
        <f>IF('P09'!$D52="NT","NT",IF($H$64="NCT","NC",IF('P09'!$D52="NC","NC",IF($H$64="CT","C",'P09'!$D52))))</f>
        <v>NA</v>
      </c>
      <c r="Q64" s="18" t="str">
        <f>IF('P10'!$D52="NT","NT",IF($H$64="NCT","NC",IF('P10'!$D52="NC","NC",IF($H$64="CT","C",'P10'!$D52))))</f>
        <v>NA</v>
      </c>
      <c r="R64" s="53"/>
    </row>
    <row r="65" spans="1:18" ht="42.75">
      <c r="A65" s="123"/>
      <c r="B65" s="43" t="s">
        <v>131</v>
      </c>
      <c r="C65" s="44" t="s">
        <v>132</v>
      </c>
      <c r="D65" s="43" t="str">
        <f t="shared" si="8"/>
        <v>NA</v>
      </c>
      <c r="E65" s="38">
        <f t="shared" si="15"/>
        <v>0</v>
      </c>
      <c r="F65" s="59">
        <f t="shared" si="16"/>
        <v>0</v>
      </c>
      <c r="G65" s="45">
        <f t="shared" si="17"/>
        <v>10</v>
      </c>
      <c r="H65" s="18" t="str">
        <f>'P01'!$D53</f>
        <v>NA</v>
      </c>
      <c r="I65" s="18" t="str">
        <f>IF('P02'!$D53="NT","NT",IF($H$65="NCT","NC",IF('P02'!$D53="NC","NC",IF($H$65="CT","C",'P02'!$D53))))</f>
        <v>NA</v>
      </c>
      <c r="J65" s="18" t="str">
        <f>IF('P03'!$D53="NT","NT",IF($H$65="NCT","NC",IF('P03'!$D53="NC","NC",IF($H$65="CT","C",'P03'!$D53))))</f>
        <v>NA</v>
      </c>
      <c r="K65" s="18" t="str">
        <f>IF('P04'!$D53="NT","NT",IF($H$65="NCT","NC",IF('P04'!$D53="NC","NC",IF($H$65="CT","C",'P04'!$D53))))</f>
        <v>NA</v>
      </c>
      <c r="L65" s="18" t="str">
        <f>IF('P05'!$D53="NT","NT",IF($H$65="NCT","NC",IF('P05'!$D53="NC","NC",IF($H$65="CT","C",'P05'!$D53))))</f>
        <v>NA</v>
      </c>
      <c r="M65" s="18" t="str">
        <f>IF('P06'!$D53="NT","NT",IF($H$65="NCT","NC",IF('P06'!$D53="NC","NC",IF($H$65="CT","C",'P06'!$D53))))</f>
        <v>NA</v>
      </c>
      <c r="N65" s="18" t="str">
        <f>IF('P07'!$D53="NT","NT",IF($H$65="NCT","NC",IF('P07'!$D53="NC","NC",IF($H$65="CT","C",'P07'!$D53))))</f>
        <v>NA</v>
      </c>
      <c r="O65" s="18" t="str">
        <f>IF('P08'!$D53="NT","NT",IF($H$65="NCT","NC",IF('P08'!$D53="NC","NC",IF($H$65="CT","C",'P08'!$D53))))</f>
        <v>NA</v>
      </c>
      <c r="P65" s="18" t="str">
        <f>IF('P09'!$D53="NT","NT",IF($H$65="NCT","NC",IF('P09'!$D53="NC","NC",IF($H$65="CT","C",'P09'!$D53))))</f>
        <v>NA</v>
      </c>
      <c r="Q65" s="18" t="str">
        <f>IF('P10'!$D53="NT","NT",IF($H$65="NCT","NC",IF('P10'!$D53="NC","NC",IF($H$65="CT","C",'P10'!$D53))))</f>
        <v>NA</v>
      </c>
      <c r="R65" s="53"/>
    </row>
    <row r="66" spans="1:18" ht="42.75">
      <c r="A66" s="123"/>
      <c r="B66" s="43" t="s">
        <v>133</v>
      </c>
      <c r="C66" s="44" t="s">
        <v>134</v>
      </c>
      <c r="D66" s="43" t="str">
        <f t="shared" si="8"/>
        <v>NC</v>
      </c>
      <c r="E66" s="38">
        <f t="shared" si="15"/>
        <v>0</v>
      </c>
      <c r="F66" s="59">
        <f t="shared" si="16"/>
        <v>10</v>
      </c>
      <c r="G66" s="45">
        <f t="shared" si="17"/>
        <v>0</v>
      </c>
      <c r="H66" s="18" t="str">
        <f>'P01'!$D54</f>
        <v>NCT</v>
      </c>
      <c r="I66" s="18" t="str">
        <f>IF('P02'!$D54="NT","NT",IF($H$66="NCT","NC",IF('P02'!$D54="NC","NC",IF($H$66="CT","C",'P02'!$D54))))</f>
        <v>NC</v>
      </c>
      <c r="J66" s="18" t="str">
        <f>IF('P03'!$D54="NT","NT",IF($H$66="NCT","NC",IF('P03'!$D54="NC","NC",IF($H$66="CT","C",'P03'!$D54))))</f>
        <v>NC</v>
      </c>
      <c r="K66" s="18" t="str">
        <f>IF('P04'!$D54="NT","NT",IF($H$66="NCT","NC",IF('P04'!$D54="NC","NC",IF($H$66="CT","C",'P04'!$D54))))</f>
        <v>NC</v>
      </c>
      <c r="L66" s="18" t="str">
        <f>IF('P05'!$D54="NT","NT",IF($H$66="NCT","NC",IF('P05'!$D54="NC","NC",IF($H$66="CT","C",'P05'!$D54))))</f>
        <v>NC</v>
      </c>
      <c r="M66" s="18" t="str">
        <f>IF('P06'!$D54="NT","NT",IF($H$66="NCT","NC",IF('P06'!$D54="NC","NC",IF($H$66="CT","C",'P06'!$D54))))</f>
        <v>NC</v>
      </c>
      <c r="N66" s="18" t="str">
        <f>IF('P07'!$D54="NT","NT",IF($H$66="NCT","NC",IF('P07'!$D54="NC","NC",IF($H$66="CT","C",'P07'!$D54))))</f>
        <v>NC</v>
      </c>
      <c r="O66" s="18" t="str">
        <f>IF('P08'!$D54="NT","NT",IF($H$66="NCT","NC",IF('P08'!$D54="NC","NC",IF($H$66="CT","C",'P08'!$D54))))</f>
        <v>NC</v>
      </c>
      <c r="P66" s="18" t="str">
        <f>IF('P09'!$D54="NT","NT",IF($H$66="NCT","NC",IF('P09'!$D54="NC","NC",IF($H$66="CT","C",'P09'!$D54))))</f>
        <v>NC</v>
      </c>
      <c r="Q66" s="18" t="str">
        <f>IF('P10'!$D54="NT","NT",IF($H$66="NCT","NC",IF('P10'!$D54="NC","NC",IF($H$66="CT","C",'P10'!$D54))))</f>
        <v>NC</v>
      </c>
      <c r="R66" s="53"/>
    </row>
    <row r="67" spans="1:18" ht="28.5">
      <c r="A67" s="123"/>
      <c r="B67" s="43" t="s">
        <v>135</v>
      </c>
      <c r="C67" s="44" t="s">
        <v>136</v>
      </c>
      <c r="D67" s="43" t="str">
        <f t="shared" si="8"/>
        <v>NA</v>
      </c>
      <c r="E67" s="38">
        <f t="shared" si="15"/>
        <v>0</v>
      </c>
      <c r="F67" s="59">
        <f t="shared" si="16"/>
        <v>0</v>
      </c>
      <c r="G67" s="45">
        <f t="shared" si="17"/>
        <v>10</v>
      </c>
      <c r="H67" s="18" t="str">
        <f>'P01'!$D55</f>
        <v>NA</v>
      </c>
      <c r="I67" s="18" t="str">
        <f>IF('P02'!$D55="NT","NT",IF($H$67="NCT","NC",IF('P02'!$D55="NC","NC",IF($H$67="CT","C",'P02'!$D55))))</f>
        <v>NA</v>
      </c>
      <c r="J67" s="18" t="str">
        <f>IF('P03'!$D55="NT","NT",IF($H$67="NCT","NC",IF('P03'!$D55="NC","NC",IF($H$67="CT","C",'P03'!$D55))))</f>
        <v>NA</v>
      </c>
      <c r="K67" s="18" t="str">
        <f>IF('P04'!$D55="NT","NT",IF($H$67="NCT","NC",IF('P04'!$D55="NC","NC",IF($H$67="CT","C",'P04'!$D55))))</f>
        <v>NA</v>
      </c>
      <c r="L67" s="18" t="str">
        <f>IF('P05'!$D55="NT","NT",IF($H$67="NCT","NC",IF('P05'!$D55="NC","NC",IF($H$67="CT","C",'P05'!$D55))))</f>
        <v>NA</v>
      </c>
      <c r="M67" s="18" t="str">
        <f>IF('P06'!$D55="NT","NT",IF($H$67="NCT","NC",IF('P06'!$D55="NC","NC",IF($H$67="CT","C",'P06'!$D55))))</f>
        <v>NA</v>
      </c>
      <c r="N67" s="18" t="str">
        <f>IF('P07'!$D55="NT","NT",IF($H$67="NCT","NC",IF('P07'!$D55="NC","NC",IF($H$67="CT","C",'P07'!$D55))))</f>
        <v>NA</v>
      </c>
      <c r="O67" s="18" t="str">
        <f>IF('P08'!$D55="NT","NT",IF($H$67="NCT","NC",IF('P08'!$D55="NC","NC",IF($H$67="CT","C",'P08'!$D55))))</f>
        <v>NA</v>
      </c>
      <c r="P67" s="18" t="str">
        <f>IF('P09'!$D55="NT","NT",IF($H$67="NCT","NC",IF('P09'!$D55="NC","NC",IF($H$67="CT","C",'P09'!$D55))))</f>
        <v>NA</v>
      </c>
      <c r="Q67" s="18" t="str">
        <f>IF('P10'!$D55="NT","NT",IF($H$67="NCT","NC",IF('P10'!$D55="NC","NC",IF($H$67="CT","C",'P10'!$D55))))</f>
        <v>NA</v>
      </c>
      <c r="R67" s="53"/>
    </row>
    <row r="68" spans="1:18">
      <c r="A68" s="35"/>
      <c r="B68" s="32"/>
      <c r="C68" s="32"/>
      <c r="D68" s="33"/>
      <c r="E68" s="36">
        <f>SUM(E58:E67)</f>
        <v>46</v>
      </c>
      <c r="F68" s="37">
        <f>SUM(F58:F67)</f>
        <v>20</v>
      </c>
      <c r="G68" s="46">
        <f>SUM(G58:G67)</f>
        <v>30</v>
      </c>
      <c r="H68" s="32"/>
      <c r="I68" s="32"/>
      <c r="J68" s="32"/>
      <c r="K68" s="32"/>
      <c r="L68" s="32"/>
      <c r="M68" s="32"/>
      <c r="N68" s="32"/>
      <c r="O68" s="32"/>
      <c r="P68" s="32"/>
      <c r="Q68" s="32"/>
      <c r="R68" s="53"/>
    </row>
    <row r="69" spans="1:18" ht="45" customHeight="1">
      <c r="A69" s="122" t="s">
        <v>137</v>
      </c>
      <c r="B69" s="43" t="s">
        <v>138</v>
      </c>
      <c r="C69" s="44" t="s">
        <v>139</v>
      </c>
      <c r="D69" s="43" t="str">
        <f t="shared" si="8"/>
        <v>NC</v>
      </c>
      <c r="E69" s="38">
        <f>COUNTIF(H69:Q69,"C")</f>
        <v>0</v>
      </c>
      <c r="F69" s="59">
        <f>COUNTIF(H69:Q69,"NC")+COUNTIF(H69:Q69,"NCT")</f>
        <v>10</v>
      </c>
      <c r="G69" s="45">
        <f>COUNTIF(H69:Q69,"NA")</f>
        <v>0</v>
      </c>
      <c r="H69" s="18" t="str">
        <f>'P01'!$D56</f>
        <v>NCT</v>
      </c>
      <c r="I69" s="18" t="str">
        <f>IF('P02'!$D56="NT","NT",IF($H$69="NCT","NC",IF('P02'!$D56="NC","NC",IF($H$69="CT","C",'P02'!$D56))))</f>
        <v>NC</v>
      </c>
      <c r="J69" s="18" t="str">
        <f>IF('P03'!$D56="NT","NT",IF($H$69="NCT","NC",IF('P03'!$D56="NC","NC",IF($H$69="CT","C",'P03'!$D56))))</f>
        <v>NC</v>
      </c>
      <c r="K69" s="18" t="str">
        <f>IF('P04'!$D56="NT","NT",IF($H$69="NCT","NC",IF('P04'!$D56="NC","NC",IF($H$69="CT","C",'P04'!$D56))))</f>
        <v>NC</v>
      </c>
      <c r="L69" s="18" t="str">
        <f>IF('P05'!$D56="NT","NT",IF($H$69="NCT","NC",IF('P05'!$D56="NC","NC",IF($H$69="CT","C",'P05'!$D56))))</f>
        <v>NC</v>
      </c>
      <c r="M69" s="18" t="str">
        <f>IF('P06'!$D56="NT","NT",IF($H$69="NCT","NC",IF('P06'!$D56="NC","NC",IF($H$69="CT","C",'P06'!$D56))))</f>
        <v>NC</v>
      </c>
      <c r="N69" s="18" t="str">
        <f>IF('P07'!$D56="NT","NT",IF($H$69="NCT","NC",IF('P07'!$D56="NC","NC",IF($H$69="CT","C",'P07'!$D56))))</f>
        <v>NC</v>
      </c>
      <c r="O69" s="18" t="str">
        <f>IF('P08'!$D56="NT","NT",IF($H$69="NCT","NC",IF('P08'!$D56="NC","NC",IF($H$69="CT","C",'P08'!$D56))))</f>
        <v>NC</v>
      </c>
      <c r="P69" s="18" t="str">
        <f>IF('P09'!$D56="NT","NT",IF($H$69="NCT","NC",IF('P09'!$D56="NC","NC",IF($H$69="CT","C",'P09'!$D56))))</f>
        <v>NC</v>
      </c>
      <c r="Q69" s="18" t="str">
        <f>IF('P10'!$D56="NT","NT",IF($H$69="NCT","NC",IF('P10'!$D56="NC","NC",IF($H$69="CT","C",'P10'!$D56))))</f>
        <v>NC</v>
      </c>
      <c r="R69" s="53"/>
    </row>
    <row r="70" spans="1:18" ht="42.75">
      <c r="A70" s="123"/>
      <c r="B70" s="43" t="s">
        <v>140</v>
      </c>
      <c r="C70" s="44" t="s">
        <v>141</v>
      </c>
      <c r="D70" s="43" t="str">
        <f t="shared" si="8"/>
        <v>C</v>
      </c>
      <c r="E70" s="38">
        <f>COUNTIF(H70:Q70,"C")</f>
        <v>9</v>
      </c>
      <c r="F70" s="59">
        <f>COUNTIF(H70:Q70,"NC")+COUNTIF(H70:Q70,"NCT")</f>
        <v>0</v>
      </c>
      <c r="G70" s="45">
        <f>COUNTIF(H70:Q70,"NA")</f>
        <v>0</v>
      </c>
      <c r="H70" s="18" t="str">
        <f>'P01'!$D57</f>
        <v>CT</v>
      </c>
      <c r="I70" s="18" t="str">
        <f>IF('P02'!$D57="NT","NT",IF($H$70="NCT","NC",IF('P02'!$D57="NC","NC",IF($H$70="CT","C",'P02'!$D57))))</f>
        <v>C</v>
      </c>
      <c r="J70" s="18" t="str">
        <f>IF('P03'!$D57="NT","NT",IF($H$70="NCT","NC",IF('P03'!$D57="NC","NC",IF($H$70="CT","C",'P03'!$D57))))</f>
        <v>C</v>
      </c>
      <c r="K70" s="18" t="str">
        <f>IF('P04'!$D57="NT","NT",IF($H$70="NCT","NC",IF('P04'!$D57="NC","NC",IF($H$70="CT","C",'P04'!$D57))))</f>
        <v>C</v>
      </c>
      <c r="L70" s="18" t="str">
        <f>IF('P05'!$D57="NT","NT",IF($H$70="NCT","NC",IF('P05'!$D57="NC","NC",IF($H$70="CT","C",'P05'!$D57))))</f>
        <v>C</v>
      </c>
      <c r="M70" s="18" t="str">
        <f>IF('P06'!$D57="NT","NT",IF($H$70="NCT","NC",IF('P06'!$D57="NC","NC",IF($H$70="CT","C",'P06'!$D57))))</f>
        <v>C</v>
      </c>
      <c r="N70" s="18" t="str">
        <f>IF('P07'!$D57="NT","NT",IF($H$70="NCT","NC",IF('P07'!$D57="NC","NC",IF($H$70="CT","C",'P07'!$D57))))</f>
        <v>C</v>
      </c>
      <c r="O70" s="18" t="str">
        <f>IF('P08'!$D57="NT","NT",IF($H$70="NCT","NC",IF('P08'!$D57="NC","NC",IF($H$70="CT","C",'P08'!$D57))))</f>
        <v>C</v>
      </c>
      <c r="P70" s="18" t="str">
        <f>IF('P09'!$D57="NT","NT",IF($H$70="NCT","NC",IF('P09'!$D57="NC","NC",IF($H$70="CT","C",'P09'!$D57))))</f>
        <v>C</v>
      </c>
      <c r="Q70" s="18" t="str">
        <f>IF('P10'!$D57="NT","NT",IF($H$70="NCT","NC",IF('P10'!$D57="NC","NC",IF($H$70="CT","C",'P10'!$D57))))</f>
        <v>C</v>
      </c>
      <c r="R70" s="53"/>
    </row>
    <row r="71" spans="1:18" ht="28.5">
      <c r="A71" s="123"/>
      <c r="B71" s="43" t="s">
        <v>142</v>
      </c>
      <c r="C71" s="44" t="s">
        <v>143</v>
      </c>
      <c r="D71" s="43" t="str">
        <f t="shared" si="8"/>
        <v>NC</v>
      </c>
      <c r="E71" s="38">
        <f>COUNTIF(H71:Q71,"C")</f>
        <v>0</v>
      </c>
      <c r="F71" s="59">
        <f>COUNTIF(H71:Q71,"NC")+COUNTIF(H71:Q71,"NCT")</f>
        <v>10</v>
      </c>
      <c r="G71" s="45">
        <f>COUNTIF(H71:Q71,"NA")</f>
        <v>0</v>
      </c>
      <c r="H71" s="18" t="str">
        <f>'P01'!$D58</f>
        <v>NCT</v>
      </c>
      <c r="I71" s="18" t="str">
        <f>IF('P02'!$D58="NT","NT",IF($H$71="NCT","NC",IF('P02'!$D58="NC","NC",IF($H$71="CT","C",'P02'!$D58))))</f>
        <v>NC</v>
      </c>
      <c r="J71" s="18" t="str">
        <f>IF('P03'!$D58="NT","NT",IF($H$71="NCT","NC",IF('P03'!$D58="NC","NC",IF($H$71="CT","C",'P03'!$D58))))</f>
        <v>NC</v>
      </c>
      <c r="K71" s="18" t="str">
        <f>IF('P04'!$D58="NT","NT",IF($H$71="NCT","NC",IF('P04'!$D58="NC","NC",IF($H$71="CT","C",'P04'!$D58))))</f>
        <v>NC</v>
      </c>
      <c r="L71" s="18" t="str">
        <f>IF('P05'!$D58="NT","NT",IF($H$71="NCT","NC",IF('P05'!$D58="NC","NC",IF($H$71="CT","C",'P05'!$D58))))</f>
        <v>NC</v>
      </c>
      <c r="M71" s="18" t="str">
        <f>IF('P06'!$D58="NT","NT",IF($H$71="NCT","NC",IF('P06'!$D58="NC","NC",IF($H$71="CT","C",'P06'!$D58))))</f>
        <v>NC</v>
      </c>
      <c r="N71" s="18" t="str">
        <f>IF('P07'!$D58="NT","NT",IF($H$71="NCT","NC",IF('P07'!$D58="NC","NC",IF($H$71="CT","C",'P07'!$D58))))</f>
        <v>NC</v>
      </c>
      <c r="O71" s="18" t="str">
        <f>IF('P08'!$D58="NT","NT",IF($H$71="NCT","NC",IF('P08'!$D58="NC","NC",IF($H$71="CT","C",'P08'!$D58))))</f>
        <v>NC</v>
      </c>
      <c r="P71" s="18" t="str">
        <f>IF('P09'!$D58="NT","NT",IF($H$71="NCT","NC",IF('P09'!$D58="NC","NC",IF($H$71="CT","C",'P09'!$D58))))</f>
        <v>NC</v>
      </c>
      <c r="Q71" s="18" t="str">
        <f>IF('P10'!$D58="NT","NT",IF($H$71="NCT","NC",IF('P10'!$D58="NC","NC",IF($H$71="CT","C",'P10'!$D58))))</f>
        <v>NC</v>
      </c>
      <c r="R71" s="53"/>
    </row>
    <row r="72" spans="1:18" ht="28.5">
      <c r="A72" s="123"/>
      <c r="B72" s="43" t="s">
        <v>144</v>
      </c>
      <c r="C72" s="44" t="s">
        <v>145</v>
      </c>
      <c r="D72" s="43" t="str">
        <f t="shared" si="8"/>
        <v>NA</v>
      </c>
      <c r="E72" s="38">
        <f>COUNTIF(H72:Q72,"C")</f>
        <v>0</v>
      </c>
      <c r="F72" s="59">
        <f>COUNTIF(H72:Q72,"NC")+COUNTIF(H72:Q72,"NCT")</f>
        <v>0</v>
      </c>
      <c r="G72" s="45">
        <f>COUNTIF(H72:Q72,"NA")</f>
        <v>10</v>
      </c>
      <c r="H72" s="18" t="str">
        <f>'P01'!$D59</f>
        <v>NA</v>
      </c>
      <c r="I72" s="18" t="str">
        <f>IF('P02'!$D59="NT","NT",IF($H$72="NCT","NC",IF('P02'!$D59="NC","NC",IF($H$72="CT","C",'P02'!$D59))))</f>
        <v>NA</v>
      </c>
      <c r="J72" s="18" t="str">
        <f>IF('P03'!$D59="NT","NT",IF($H$72="NCT","NC",IF('P03'!$D59="NC","NC",IF($H$72="CT","C",'P03'!$D59))))</f>
        <v>NA</v>
      </c>
      <c r="K72" s="18" t="str">
        <f>IF('P04'!$D59="NT","NT",IF($H$72="NCT","NC",IF('P04'!$D59="NC","NC",IF($H$72="CT","C",'P04'!$D59))))</f>
        <v>NA</v>
      </c>
      <c r="L72" s="18" t="str">
        <f>IF('P05'!$D59="NT","NT",IF($H$72="NCT","NC",IF('P05'!$D59="NC","NC",IF($H$72="CT","C",'P05'!$D59))))</f>
        <v>NA</v>
      </c>
      <c r="M72" s="18" t="str">
        <f>IF('P06'!$D59="NT","NT",IF($H$72="NCT","NC",IF('P06'!$D59="NC","NC",IF($H$72="CT","C",'P06'!$D59))))</f>
        <v>NA</v>
      </c>
      <c r="N72" s="18" t="str">
        <f>IF('P07'!$D59="NT","NT",IF($H$72="NCT","NC",IF('P07'!$D59="NC","NC",IF($H$72="CT","C",'P07'!$D59))))</f>
        <v>NA</v>
      </c>
      <c r="O72" s="18" t="str">
        <f>IF('P08'!$D59="NT","NT",IF($H$72="NCT","NC",IF('P08'!$D59="NC","NC",IF($H$72="CT","C",'P08'!$D59))))</f>
        <v>NA</v>
      </c>
      <c r="P72" s="18" t="str">
        <f>IF('P09'!$D59="NT","NT",IF($H$72="NCT","NC",IF('P09'!$D59="NC","NC",IF($H$72="CT","C",'P09'!$D59))))</f>
        <v>NA</v>
      </c>
      <c r="Q72" s="18" t="str">
        <f>IF('P10'!$D59="NT","NT",IF($H$72="NCT","NC",IF('P10'!$D59="NC","NC",IF($H$72="CT","C",'P10'!$D59))))</f>
        <v>NA</v>
      </c>
      <c r="R72" s="53"/>
    </row>
    <row r="73" spans="1:18">
      <c r="A73" s="35"/>
      <c r="B73" s="32"/>
      <c r="C73" s="32"/>
      <c r="D73" s="33"/>
      <c r="E73" s="36">
        <f>SUM(E69:E72)</f>
        <v>9</v>
      </c>
      <c r="F73" s="37">
        <f>SUM(F69:F72)</f>
        <v>20</v>
      </c>
      <c r="G73" s="46">
        <f>SUM(G69:G72)</f>
        <v>10</v>
      </c>
      <c r="H73" s="32"/>
      <c r="I73" s="32"/>
      <c r="J73" s="32"/>
      <c r="K73" s="32"/>
      <c r="L73" s="32"/>
      <c r="M73" s="32"/>
      <c r="N73" s="32"/>
      <c r="O73" s="32"/>
      <c r="P73" s="32"/>
      <c r="Q73" s="32"/>
      <c r="R73" s="53"/>
    </row>
    <row r="74" spans="1:18" ht="45" customHeight="1">
      <c r="A74" s="122" t="s">
        <v>25</v>
      </c>
      <c r="B74" s="43" t="s">
        <v>146</v>
      </c>
      <c r="C74" s="44" t="s">
        <v>147</v>
      </c>
      <c r="D74" s="43" t="str">
        <f t="shared" si="8"/>
        <v>C</v>
      </c>
      <c r="E74" s="38">
        <f t="shared" ref="E74:E87" si="18">COUNTIF(H74:Q74,"C")</f>
        <v>10</v>
      </c>
      <c r="F74" s="39">
        <f t="shared" ref="F74:F87" si="19">COUNTIF(H74:Q74,"NC")</f>
        <v>0</v>
      </c>
      <c r="G74" s="45">
        <f t="shared" ref="G74:G87" si="20">COUNTIF(H74:Q74,"NA")</f>
        <v>0</v>
      </c>
      <c r="H74" s="18" t="str">
        <f>'P01'!$D60</f>
        <v>C</v>
      </c>
      <c r="I74" s="18" t="str">
        <f>IF('P02'!$D60="NT","NT",IF($H$74="NCT","NC",IF('P02'!$D60="NC","NC",IF($H$74="CT","C",'P02'!$D60))))</f>
        <v>C</v>
      </c>
      <c r="J74" s="18" t="str">
        <f>IF('P03'!$D60="NT","NT",IF($H$74="NCT","NC",IF('P03'!$D60="NC","NC",IF($H$74="CT","C",'P03'!$D60))))</f>
        <v>C</v>
      </c>
      <c r="K74" s="18" t="str">
        <f>IF('P04'!$D60="NT","NT",IF($H$74="NCT","NC",IF('P04'!$D60="NC","NC",IF($H$74="CT","C",'P04'!$D60))))</f>
        <v>C</v>
      </c>
      <c r="L74" s="18" t="str">
        <f>IF('P05'!$D60="NT","NT",IF($H$74="NCT","NC",IF('P05'!$D60="NC","NC",IF($H$74="CT","C",'P05'!$D60))))</f>
        <v>C</v>
      </c>
      <c r="M74" s="18" t="str">
        <f>IF('P06'!$D60="NT","NT",IF($H$74="NCT","NC",IF('P06'!$D60="NC","NC",IF($H$74="CT","C",'P06'!$D60))))</f>
        <v>C</v>
      </c>
      <c r="N74" s="18" t="str">
        <f>IF('P07'!$D60="NT","NT",IF($H$74="NCT","NC",IF('P07'!$D60="NC","NC",IF($H$74="CT","C",'P07'!$D60))))</f>
        <v>C</v>
      </c>
      <c r="O74" s="18" t="str">
        <f>IF('P08'!$D60="NT","NT",IF($H$74="NCT","NC",IF('P08'!$D60="NC","NC",IF($H$74="CT","C",'P08'!$D60))))</f>
        <v>C</v>
      </c>
      <c r="P74" s="18" t="str">
        <f>IF('P09'!$D60="NT","NT",IF($H$74="NCT","NC",IF('P09'!$D60="NC","NC",IF($H$74="CT","C",'P09'!$D60))))</f>
        <v>C</v>
      </c>
      <c r="Q74" s="18" t="str">
        <f>IF('P10'!$D60="NT","NT",IF($H$74="NCT","NC",IF('P10'!$D60="NC","NC",IF($H$74="CT","C",'P10'!$D60))))</f>
        <v>C</v>
      </c>
      <c r="R74" s="53"/>
    </row>
    <row r="75" spans="1:18" ht="42.75">
      <c r="A75" s="123"/>
      <c r="B75" s="43" t="s">
        <v>148</v>
      </c>
      <c r="C75" s="44" t="s">
        <v>149</v>
      </c>
      <c r="D75" s="43" t="str">
        <f t="shared" si="8"/>
        <v>NC</v>
      </c>
      <c r="E75" s="38">
        <f t="shared" si="18"/>
        <v>9</v>
      </c>
      <c r="F75" s="39">
        <f t="shared" si="19"/>
        <v>1</v>
      </c>
      <c r="G75" s="45">
        <f t="shared" si="20"/>
        <v>0</v>
      </c>
      <c r="H75" s="18" t="str">
        <f>'P01'!$D61</f>
        <v>C</v>
      </c>
      <c r="I75" s="18" t="str">
        <f>IF('P02'!$D61="NT","NT",IF($H$75="NCT","NC",IF('P02'!$D61="NC","NC",IF($H$75="CT","C",'P02'!$D61))))</f>
        <v>NC</v>
      </c>
      <c r="J75" s="18" t="str">
        <f>IF('P03'!$D61="NT","NT",IF($H$75="NCT","NC",IF('P03'!$D61="NC","NC",IF($H$75="CT","C",'P03'!$D61))))</f>
        <v>C</v>
      </c>
      <c r="K75" s="18" t="str">
        <f>IF('P04'!$D61="NT","NT",IF($H$75="NCT","NC",IF('P04'!$D61="NC","NC",IF($H$75="CT","C",'P04'!$D61))))</f>
        <v>C</v>
      </c>
      <c r="L75" s="18" t="str">
        <f>IF('P05'!$D61="NT","NT",IF($H$75="NCT","NC",IF('P05'!$D61="NC","NC",IF($H$75="CT","C",'P05'!$D61))))</f>
        <v>C</v>
      </c>
      <c r="M75" s="18" t="str">
        <f>IF('P06'!$D61="NT","NT",IF($H$75="NCT","NC",IF('P06'!$D61="NC","NC",IF($H$75="CT","C",'P06'!$D61))))</f>
        <v>C</v>
      </c>
      <c r="N75" s="18" t="str">
        <f>IF('P07'!$D61="NT","NT",IF($H$75="NCT","NC",IF('P07'!$D61="NC","NC",IF($H$75="CT","C",'P07'!$D61))))</f>
        <v>C</v>
      </c>
      <c r="O75" s="18" t="str">
        <f>IF('P08'!$D61="NT","NT",IF($H$75="NCT","NC",IF('P08'!$D61="NC","NC",IF($H$75="CT","C",'P08'!$D61))))</f>
        <v>C</v>
      </c>
      <c r="P75" s="18" t="str">
        <f>IF('P09'!$D61="NT","NT",IF($H$75="NCT","NC",IF('P09'!$D61="NC","NC",IF($H$75="CT","C",'P09'!$D61))))</f>
        <v>C</v>
      </c>
      <c r="Q75" s="18" t="str">
        <f>IF('P10'!$D61="NT","NT",IF($H$75="NCT","NC",IF('P10'!$D61="NC","NC",IF($H$75="CT","C",'P10'!$D61))))</f>
        <v>C</v>
      </c>
      <c r="R75" s="53"/>
    </row>
    <row r="76" spans="1:18" ht="42.75">
      <c r="A76" s="123"/>
      <c r="B76" s="43" t="s">
        <v>150</v>
      </c>
      <c r="C76" s="44" t="s">
        <v>151</v>
      </c>
      <c r="D76" s="43" t="str">
        <f t="shared" ref="D76:D126" si="21">IF(F76&gt;0,"NC",IF(E76&gt;0,"C",IF(G76&gt;0,"NA","NT")))</f>
        <v>C</v>
      </c>
      <c r="E76" s="38">
        <f t="shared" si="18"/>
        <v>10</v>
      </c>
      <c r="F76" s="39">
        <f t="shared" si="19"/>
        <v>0</v>
      </c>
      <c r="G76" s="45">
        <f t="shared" si="20"/>
        <v>0</v>
      </c>
      <c r="H76" s="18" t="str">
        <f>'P01'!$D62</f>
        <v>C</v>
      </c>
      <c r="I76" s="18" t="str">
        <f>IF('P02'!$D62="NT","NT",IF($H$76="NCT","NC",IF('P02'!$D62="NC","NC",IF($H$76="CT","C",'P02'!$D62))))</f>
        <v>C</v>
      </c>
      <c r="J76" s="18" t="str">
        <f>IF('P03'!$D62="NT","NT",IF($H$76="NCT","NC",IF('P03'!$D62="NC","NC",IF($H$76="CT","C",'P03'!$D62))))</f>
        <v>C</v>
      </c>
      <c r="K76" s="18" t="str">
        <f>IF('P04'!$D62="NT","NT",IF($H$76="NCT","NC",IF('P04'!$D62="NC","NC",IF($H$76="CT","C",'P04'!$D62))))</f>
        <v>C</v>
      </c>
      <c r="L76" s="18" t="str">
        <f>IF('P05'!$D62="NT","NT",IF($H$76="NCT","NC",IF('P05'!$D62="NC","NC",IF($H$76="CT","C",'P05'!$D62))))</f>
        <v>C</v>
      </c>
      <c r="M76" s="18" t="str">
        <f>IF('P06'!$D62="NT","NT",IF($H$76="NCT","NC",IF('P06'!$D62="NC","NC",IF($H$76="CT","C",'P06'!$D62))))</f>
        <v>C</v>
      </c>
      <c r="N76" s="18" t="str">
        <f>IF('P07'!$D62="NT","NT",IF($H$76="NCT","NC",IF('P07'!$D62="NC","NC",IF($H$76="CT","C",'P07'!$D62))))</f>
        <v>C</v>
      </c>
      <c r="O76" s="18" t="str">
        <f>IF('P08'!$D62="NT","NT",IF($H$76="NCT","NC",IF('P08'!$D62="NC","NC",IF($H$76="CT","C",'P08'!$D62))))</f>
        <v>C</v>
      </c>
      <c r="P76" s="18" t="str">
        <f>IF('P09'!$D62="NT","NT",IF($H$76="NCT","NC",IF('P09'!$D62="NC","NC",IF($H$76="CT","C",'P09'!$D62))))</f>
        <v>C</v>
      </c>
      <c r="Q76" s="18" t="str">
        <f>IF('P10'!$D62="NT","NT",IF($H$76="NCT","NC",IF('P10'!$D62="NC","NC",IF($H$76="CT","C",'P10'!$D62))))</f>
        <v>C</v>
      </c>
      <c r="R76" s="53"/>
    </row>
    <row r="77" spans="1:18" ht="57">
      <c r="A77" s="123"/>
      <c r="B77" s="43" t="s">
        <v>152</v>
      </c>
      <c r="C77" s="44" t="s">
        <v>153</v>
      </c>
      <c r="D77" s="43" t="str">
        <f t="shared" si="21"/>
        <v>NC</v>
      </c>
      <c r="E77" s="38">
        <f t="shared" si="18"/>
        <v>9</v>
      </c>
      <c r="F77" s="39">
        <f t="shared" si="19"/>
        <v>1</v>
      </c>
      <c r="G77" s="45">
        <f t="shared" si="20"/>
        <v>0</v>
      </c>
      <c r="H77" s="18" t="str">
        <f>'P01'!$D63</f>
        <v>NC</v>
      </c>
      <c r="I77" s="18" t="str">
        <f>IF('P02'!$D63="NT","NT",IF($H$77="NCT","NC",IF('P02'!$D63="NC","NC",IF($H$77="CT","C",'P02'!$D63))))</f>
        <v>C</v>
      </c>
      <c r="J77" s="18" t="str">
        <f>IF('P03'!$D63="NT","NT",IF($H$77="NCT","NC",IF('P03'!$D63="NC","NC",IF($H$77="CT","C",'P03'!$D63))))</f>
        <v>C</v>
      </c>
      <c r="K77" s="18" t="str">
        <f>IF('P04'!$D63="NT","NT",IF($H$77="NCT","NC",IF('P04'!$D63="NC","NC",IF($H$77="CT","C",'P04'!$D63))))</f>
        <v>C</v>
      </c>
      <c r="L77" s="18" t="str">
        <f>IF('P05'!$D63="NT","NT",IF($H$77="NCT","NC",IF('P05'!$D63="NC","NC",IF($H$77="CT","C",'P05'!$D63))))</f>
        <v>C</v>
      </c>
      <c r="M77" s="18" t="str">
        <f>IF('P06'!$D63="NT","NT",IF($H$77="NCT","NC",IF('P06'!$D63="NC","NC",IF($H$77="CT","C",'P06'!$D63))))</f>
        <v>C</v>
      </c>
      <c r="N77" s="18" t="str">
        <f>IF('P07'!$D63="NT","NT",IF($H$77="NCT","NC",IF('P07'!$D63="NC","NC",IF($H$77="CT","C",'P07'!$D63))))</f>
        <v>C</v>
      </c>
      <c r="O77" s="18" t="str">
        <f>IF('P08'!$D63="NT","NT",IF($H$77="NCT","NC",IF('P08'!$D63="NC","NC",IF($H$77="CT","C",'P08'!$D63))))</f>
        <v>C</v>
      </c>
      <c r="P77" s="18" t="str">
        <f>IF('P09'!$D63="NT","NT",IF($H$77="NCT","NC",IF('P09'!$D63="NC","NC",IF($H$77="CT","C",'P09'!$D63))))</f>
        <v>C</v>
      </c>
      <c r="Q77" s="18" t="str">
        <f>IF('P10'!$D63="NT","NT",IF($H$77="NCT","NC",IF('P10'!$D63="NC","NC",IF($H$77="CT","C",'P10'!$D63))))</f>
        <v>C</v>
      </c>
      <c r="R77" s="53"/>
    </row>
    <row r="78" spans="1:18" ht="42.75">
      <c r="A78" s="123"/>
      <c r="B78" s="43" t="s">
        <v>154</v>
      </c>
      <c r="C78" s="44" t="s">
        <v>155</v>
      </c>
      <c r="D78" s="43" t="str">
        <f t="shared" si="21"/>
        <v>C</v>
      </c>
      <c r="E78" s="38">
        <f t="shared" si="18"/>
        <v>10</v>
      </c>
      <c r="F78" s="39">
        <f t="shared" si="19"/>
        <v>0</v>
      </c>
      <c r="G78" s="45">
        <f t="shared" si="20"/>
        <v>0</v>
      </c>
      <c r="H78" s="18" t="str">
        <f>'P01'!$D64</f>
        <v>C</v>
      </c>
      <c r="I78" s="18" t="str">
        <f>IF('P02'!$D64="NT","NT",IF($H$78="NCT","NC",IF('P02'!$D64="NC","NC",IF($H$78="CT","C",'P02'!$D64))))</f>
        <v>C</v>
      </c>
      <c r="J78" s="18" t="str">
        <f>IF('P03'!$D64="NT","NT",IF($H$78="NCT","NC",IF('P03'!$D64="NC","NC",IF($H$78="CT","C",'P03'!$D64))))</f>
        <v>C</v>
      </c>
      <c r="K78" s="18" t="str">
        <f>IF('P04'!$D64="NT","NT",IF($H$78="NCT","NC",IF('P04'!$D64="NC","NC",IF($H$78="CT","C",'P04'!$D64))))</f>
        <v>C</v>
      </c>
      <c r="L78" s="18" t="str">
        <f>IF('P05'!$D64="NT","NT",IF($H$78="NCT","NC",IF('P05'!$D64="NC","NC",IF($H$78="CT","C",'P05'!$D64))))</f>
        <v>C</v>
      </c>
      <c r="M78" s="18" t="str">
        <f>IF('P06'!$D64="NT","NT",IF($H$78="NCT","NC",IF('P06'!$D64="NC","NC",IF($H$78="CT","C",'P06'!$D64))))</f>
        <v>C</v>
      </c>
      <c r="N78" s="18" t="str">
        <f>IF('P07'!$D64="NT","NT",IF($H$78="NCT","NC",IF('P07'!$D64="NC","NC",IF($H$78="CT","C",'P07'!$D64))))</f>
        <v>C</v>
      </c>
      <c r="O78" s="18" t="str">
        <f>IF('P08'!$D64="NT","NT",IF($H$78="NCT","NC",IF('P08'!$D64="NC","NC",IF($H$78="CT","C",'P08'!$D64))))</f>
        <v>C</v>
      </c>
      <c r="P78" s="18" t="str">
        <f>IF('P09'!$D64="NT","NT",IF($H$78="NCT","NC",IF('P09'!$D64="NC","NC",IF($H$78="CT","C",'P09'!$D64))))</f>
        <v>C</v>
      </c>
      <c r="Q78" s="18" t="str">
        <f>IF('P10'!$D64="NT","NT",IF($H$78="NCT","NC",IF('P10'!$D64="NC","NC",IF($H$78="CT","C",'P10'!$D64))))</f>
        <v>C</v>
      </c>
      <c r="R78" s="53"/>
    </row>
    <row r="79" spans="1:18" ht="42.75">
      <c r="A79" s="123"/>
      <c r="B79" s="43" t="s">
        <v>156</v>
      </c>
      <c r="C79" s="44" t="s">
        <v>157</v>
      </c>
      <c r="D79" s="43" t="str">
        <f t="shared" si="21"/>
        <v>NA</v>
      </c>
      <c r="E79" s="38">
        <f t="shared" si="18"/>
        <v>0</v>
      </c>
      <c r="F79" s="39">
        <f t="shared" si="19"/>
        <v>0</v>
      </c>
      <c r="G79" s="45">
        <f t="shared" si="20"/>
        <v>10</v>
      </c>
      <c r="H79" s="18" t="str">
        <f>'P01'!$D65</f>
        <v>NA</v>
      </c>
      <c r="I79" s="18" t="str">
        <f>IF('P02'!$D65="NT","NT",IF($H$79="NCT","NC",IF('P02'!$D65="NC","NC",IF($H$79="CT","C",'P02'!$D65))))</f>
        <v>NA</v>
      </c>
      <c r="J79" s="18" t="str">
        <f>IF('P03'!$D65="NT","NT",IF($H$79="NCT","NC",IF('P03'!$D65="NC","NC",IF($H$79="CT","C",'P03'!$D65))))</f>
        <v>NA</v>
      </c>
      <c r="K79" s="18" t="str">
        <f>IF('P04'!$D65="NT","NT",IF($H$79="NCT","NC",IF('P04'!$D65="NC","NC",IF($H$79="CT","C",'P04'!$D65))))</f>
        <v>NA</v>
      </c>
      <c r="L79" s="18" t="str">
        <f>IF('P05'!$D65="NT","NT",IF($H$79="NCT","NC",IF('P05'!$D65="NC","NC",IF($H$79="CT","C",'P05'!$D65))))</f>
        <v>NA</v>
      </c>
      <c r="M79" s="18" t="str">
        <f>IF('P06'!$D65="NT","NT",IF($H$79="NCT","NC",IF('P06'!$D65="NC","NC",IF($H$79="CT","C",'P06'!$D65))))</f>
        <v>NA</v>
      </c>
      <c r="N79" s="18" t="str">
        <f>IF('P07'!$D65="NT","NT",IF($H$79="NCT","NC",IF('P07'!$D65="NC","NC",IF($H$79="CT","C",'P07'!$D65))))</f>
        <v>NA</v>
      </c>
      <c r="O79" s="18" t="str">
        <f>IF('P08'!$D65="NT","NT",IF($H$79="NCT","NC",IF('P08'!$D65="NC","NC",IF($H$79="CT","C",'P08'!$D65))))</f>
        <v>NA</v>
      </c>
      <c r="P79" s="18" t="str">
        <f>IF('P09'!$D65="NT","NT",IF($H$79="NCT","NC",IF('P09'!$D65="NC","NC",IF($H$79="CT","C",'P09'!$D65))))</f>
        <v>NA</v>
      </c>
      <c r="Q79" s="18" t="str">
        <f>IF('P10'!$D65="NT","NT",IF($H$79="NCT","NC",IF('P10'!$D65="NC","NC",IF($H$79="CT","C",'P10'!$D65))))</f>
        <v>NA</v>
      </c>
      <c r="R79" s="53"/>
    </row>
    <row r="80" spans="1:18" ht="42.75">
      <c r="A80" s="123"/>
      <c r="B80" s="43" t="s">
        <v>158</v>
      </c>
      <c r="C80" s="44" t="s">
        <v>159</v>
      </c>
      <c r="D80" s="43" t="str">
        <f t="shared" si="21"/>
        <v>NC</v>
      </c>
      <c r="E80" s="38">
        <f t="shared" si="18"/>
        <v>0</v>
      </c>
      <c r="F80" s="39">
        <f t="shared" si="19"/>
        <v>9</v>
      </c>
      <c r="G80" s="45">
        <f t="shared" si="20"/>
        <v>0</v>
      </c>
      <c r="H80" s="18" t="str">
        <f>'P01'!$D66</f>
        <v>NCT</v>
      </c>
      <c r="I80" s="18" t="str">
        <f>IF('P02'!$D66="NT","NT",IF($H$80="NCT","NC",IF('P02'!$D66="NC","NC",IF($H$80="CT","C",'P02'!$D66))))</f>
        <v>NC</v>
      </c>
      <c r="J80" s="18" t="str">
        <f>IF('P03'!$D66="NT","NT",IF($H$80="NCT","NC",IF('P03'!$D66="NC","NC",IF($H$80="CT","C",'P03'!$D66))))</f>
        <v>NC</v>
      </c>
      <c r="K80" s="18" t="str">
        <f>IF('P04'!$D66="NT","NT",IF($H$80="NCT","NC",IF('P04'!$D66="NC","NC",IF($H$80="CT","C",'P04'!$D66))))</f>
        <v>NC</v>
      </c>
      <c r="L80" s="18" t="str">
        <f>IF('P05'!$D66="NT","NT",IF($H$80="NCT","NC",IF('P05'!$D66="NC","NC",IF($H$80="CT","C",'P05'!$D66))))</f>
        <v>NC</v>
      </c>
      <c r="M80" s="18" t="str">
        <f>IF('P06'!$D66="NT","NT",IF($H$80="NCT","NC",IF('P06'!$D66="NC","NC",IF($H$80="CT","C",'P06'!$D66))))</f>
        <v>NC</v>
      </c>
      <c r="N80" s="18" t="str">
        <f>IF('P07'!$D66="NT","NT",IF($H$80="NCT","NC",IF('P07'!$D66="NC","NC",IF($H$80="CT","C",'P07'!$D66))))</f>
        <v>NC</v>
      </c>
      <c r="O80" s="18" t="str">
        <f>IF('P08'!$D66="NT","NT",IF($H$80="NCT","NC",IF('P08'!$D66="NC","NC",IF($H$80="CT","C",'P08'!$D66))))</f>
        <v>NC</v>
      </c>
      <c r="P80" s="18" t="str">
        <f>IF('P09'!$D66="NT","NT",IF($H$80="NCT","NC",IF('P09'!$D66="NC","NC",IF($H$80="CT","C",'P09'!$D66))))</f>
        <v>NC</v>
      </c>
      <c r="Q80" s="18" t="str">
        <f>IF('P10'!$D66="NT","NT",IF($H$80="NCT","NC",IF('P10'!$D66="NC","NC",IF($H$80="CT","C",'P10'!$D66))))</f>
        <v>NC</v>
      </c>
      <c r="R80" s="53"/>
    </row>
    <row r="81" spans="1:18" ht="42.75">
      <c r="A81" s="123"/>
      <c r="B81" s="43" t="s">
        <v>160</v>
      </c>
      <c r="C81" s="44" t="s">
        <v>161</v>
      </c>
      <c r="D81" s="43" t="str">
        <f t="shared" si="21"/>
        <v>C</v>
      </c>
      <c r="E81" s="38">
        <f t="shared" si="18"/>
        <v>9</v>
      </c>
      <c r="F81" s="39">
        <f t="shared" si="19"/>
        <v>0</v>
      </c>
      <c r="G81" s="45">
        <f t="shared" si="20"/>
        <v>0</v>
      </c>
      <c r="H81" s="18" t="str">
        <f>'P01'!$D67</f>
        <v>CT</v>
      </c>
      <c r="I81" s="18" t="str">
        <f>IF('P02'!$D67="NT","NT",IF($H$81="NCT","NC",IF('P02'!$D67="NC","NC",IF($H$81="CT","C",'P02'!$D67))))</f>
        <v>C</v>
      </c>
      <c r="J81" s="18" t="str">
        <f>IF('P03'!$D67="NT","NT",IF($H$81="NCT","NC",IF('P03'!$D67="NC","NC",IF($H$81="CT","C",'P03'!$D67))))</f>
        <v>C</v>
      </c>
      <c r="K81" s="18" t="str">
        <f>IF('P04'!$D67="NT","NT",IF($H$81="NCT","NC",IF('P04'!$D67="NC","NC",IF($H$81="CT","C",'P04'!$D67))))</f>
        <v>C</v>
      </c>
      <c r="L81" s="18" t="str">
        <f>IF('P05'!$D67="NT","NT",IF($H$81="NCT","NC",IF('P05'!$D67="NC","NC",IF($H$81="CT","C",'P05'!$D67))))</f>
        <v>C</v>
      </c>
      <c r="M81" s="18" t="str">
        <f>IF('P06'!$D67="NT","NT",IF($H$81="NCT","NC",IF('P06'!$D67="NC","NC",IF($H$81="CT","C",'P06'!$D67))))</f>
        <v>C</v>
      </c>
      <c r="N81" s="18" t="str">
        <f>IF('P07'!$D67="NT","NT",IF($H$81="NCT","NC",IF('P07'!$D67="NC","NC",IF($H$81="CT","C",'P07'!$D67))))</f>
        <v>C</v>
      </c>
      <c r="O81" s="18" t="str">
        <f>IF('P08'!$D67="NT","NT",IF($H$81="NCT","NC",IF('P08'!$D67="NC","NC",IF($H$81="CT","C",'P08'!$D67))))</f>
        <v>C</v>
      </c>
      <c r="P81" s="18" t="str">
        <f>IF('P09'!$D67="NT","NT",IF($H$81="NCT","NC",IF('P09'!$D67="NC","NC",IF($H$81="CT","C",'P09'!$D67))))</f>
        <v>C</v>
      </c>
      <c r="Q81" s="18" t="str">
        <f>IF('P10'!$D67="NT","NT",IF($H$81="NCT","NC",IF('P10'!$D67="NC","NC",IF($H$81="CT","C",'P10'!$D67))))</f>
        <v>C</v>
      </c>
      <c r="R81" s="53"/>
    </row>
    <row r="82" spans="1:18" ht="42.75">
      <c r="A82" s="123"/>
      <c r="B82" s="43" t="s">
        <v>162</v>
      </c>
      <c r="C82" s="44" t="s">
        <v>163</v>
      </c>
      <c r="D82" s="43" t="str">
        <f t="shared" si="21"/>
        <v>C</v>
      </c>
      <c r="E82" s="38">
        <f t="shared" si="18"/>
        <v>10</v>
      </c>
      <c r="F82" s="39">
        <f t="shared" si="19"/>
        <v>0</v>
      </c>
      <c r="G82" s="45">
        <f t="shared" si="20"/>
        <v>0</v>
      </c>
      <c r="H82" s="18" t="str">
        <f>'P01'!$D68</f>
        <v>C</v>
      </c>
      <c r="I82" s="18" t="str">
        <f>IF('P02'!$D68="NT","NT",IF($H$82="NCT","NC",IF('P02'!$D68="NC","NC",IF($H$82="CT","C",'P02'!$D68))))</f>
        <v>C</v>
      </c>
      <c r="J82" s="18" t="str">
        <f>IF('P03'!$D68="NT","NT",IF($H$82="NCT","NC",IF('P03'!$D68="NC","NC",IF($H$82="CT","C",'P03'!$D68))))</f>
        <v>C</v>
      </c>
      <c r="K82" s="18" t="str">
        <f>IF('P04'!$D68="NT","NT",IF($H$82="NCT","NC",IF('P04'!$D68="NC","NC",IF($H$82="CT","C",'P04'!$D68))))</f>
        <v>C</v>
      </c>
      <c r="L82" s="18" t="str">
        <f>IF('P05'!$D68="NT","NT",IF($H$82="NCT","NC",IF('P05'!$D68="NC","NC",IF($H$82="CT","C",'P05'!$D68))))</f>
        <v>C</v>
      </c>
      <c r="M82" s="18" t="str">
        <f>IF('P06'!$D68="NT","NT",IF($H$82="NCT","NC",IF('P06'!$D68="NC","NC",IF($H$82="CT","C",'P06'!$D68))))</f>
        <v>C</v>
      </c>
      <c r="N82" s="18" t="str">
        <f>IF('P07'!$D68="NT","NT",IF($H$82="NCT","NC",IF('P07'!$D68="NC","NC",IF($H$82="CT","C",'P07'!$D68))))</f>
        <v>C</v>
      </c>
      <c r="O82" s="18" t="str">
        <f>IF('P08'!$D68="NT","NT",IF($H$82="NCT","NC",IF('P08'!$D68="NC","NC",IF($H$82="CT","C",'P08'!$D68))))</f>
        <v>C</v>
      </c>
      <c r="P82" s="18" t="str">
        <f>IF('P09'!$D68="NT","NT",IF($H$82="NCT","NC",IF('P09'!$D68="NC","NC",IF($H$82="CT","C",'P09'!$D68))))</f>
        <v>C</v>
      </c>
      <c r="Q82" s="18" t="str">
        <f>IF('P10'!$D68="NT","NT",IF($H$82="NCT","NC",IF('P10'!$D68="NC","NC",IF($H$82="CT","C",'P10'!$D68))))</f>
        <v>C</v>
      </c>
      <c r="R82" s="53"/>
    </row>
    <row r="83" spans="1:18" ht="57">
      <c r="A83" s="123"/>
      <c r="B83" s="43" t="s">
        <v>164</v>
      </c>
      <c r="C83" s="44" t="s">
        <v>165</v>
      </c>
      <c r="D83" s="43" t="str">
        <f t="shared" si="21"/>
        <v>C</v>
      </c>
      <c r="E83" s="38">
        <f t="shared" si="18"/>
        <v>10</v>
      </c>
      <c r="F83" s="39">
        <f t="shared" si="19"/>
        <v>0</v>
      </c>
      <c r="G83" s="45">
        <f t="shared" si="20"/>
        <v>0</v>
      </c>
      <c r="H83" s="18" t="str">
        <f>'P01'!$D69</f>
        <v>C</v>
      </c>
      <c r="I83" s="18" t="str">
        <f>IF('P02'!$D69="NT","NT",IF($H$83="NCT","NC",IF('P02'!$D69="NC","NC",IF($H$83="CT","C",'P02'!$D69))))</f>
        <v>C</v>
      </c>
      <c r="J83" s="18" t="str">
        <f>IF('P03'!$D69="NT","NT",IF($H$83="NCT","NC",IF('P03'!$D69="NC","NC",IF($H$83="CT","C",'P03'!$D69))))</f>
        <v>C</v>
      </c>
      <c r="K83" s="18" t="str">
        <f>IF('P04'!$D69="NT","NT",IF($H$83="NCT","NC",IF('P04'!$D69="NC","NC",IF($H$83="CT","C",'P04'!$D69))))</f>
        <v>C</v>
      </c>
      <c r="L83" s="18" t="str">
        <f>IF('P05'!$D69="NT","NT",IF($H$83="NCT","NC",IF('P05'!$D69="NC","NC",IF($H$83="CT","C",'P05'!$D69))))</f>
        <v>C</v>
      </c>
      <c r="M83" s="18" t="str">
        <f>IF('P06'!$D69="NT","NT",IF($H$83="NCT","NC",IF('P06'!$D69="NC","NC",IF($H$83="CT","C",'P06'!$D69))))</f>
        <v>C</v>
      </c>
      <c r="N83" s="18" t="str">
        <f>IF('P07'!$D69="NT","NT",IF($H$83="NCT","NC",IF('P07'!$D69="NC","NC",IF($H$83="CT","C",'P07'!$D69))))</f>
        <v>C</v>
      </c>
      <c r="O83" s="18" t="str">
        <f>IF('P08'!$D69="NT","NT",IF($H$83="NCT","NC",IF('P08'!$D69="NC","NC",IF($H$83="CT","C",'P08'!$D69))))</f>
        <v>C</v>
      </c>
      <c r="P83" s="18" t="str">
        <f>IF('P09'!$D69="NT","NT",IF($H$83="NCT","NC",IF('P09'!$D69="NC","NC",IF($H$83="CT","C",'P09'!$D69))))</f>
        <v>C</v>
      </c>
      <c r="Q83" s="18" t="str">
        <f>IF('P10'!$D69="NT","NT",IF($H$83="NCT","NC",IF('P10'!$D69="NC","NC",IF($H$83="CT","C",'P10'!$D69))))</f>
        <v>C</v>
      </c>
      <c r="R83" s="53"/>
    </row>
    <row r="84" spans="1:18" ht="85.5">
      <c r="A84" s="123"/>
      <c r="B84" s="43" t="s">
        <v>166</v>
      </c>
      <c r="C84" s="44" t="s">
        <v>245</v>
      </c>
      <c r="D84" s="43" t="str">
        <f t="shared" si="21"/>
        <v>NC</v>
      </c>
      <c r="E84" s="38">
        <f t="shared" si="18"/>
        <v>0</v>
      </c>
      <c r="F84" s="39">
        <f t="shared" si="19"/>
        <v>9</v>
      </c>
      <c r="G84" s="45">
        <f t="shared" si="20"/>
        <v>0</v>
      </c>
      <c r="H84" s="18" t="str">
        <f>'P01'!$D70</f>
        <v>NCT</v>
      </c>
      <c r="I84" s="18" t="str">
        <f>IF('P02'!$D70="NT","NT",IF($H$84="NCT","NC",IF('P02'!$D70="NC","NC",IF($H$84="CT","C",'P02'!$D70))))</f>
        <v>NC</v>
      </c>
      <c r="J84" s="18" t="str">
        <f>IF('P03'!$D70="NT","NT",IF($H$84="NCT","NC",IF('P03'!$D70="NC","NC",IF($H$84="CT","C",'P03'!$D70))))</f>
        <v>NC</v>
      </c>
      <c r="K84" s="18" t="str">
        <f>IF('P04'!$D70="NT","NT",IF($H$84="NCT","NC",IF('P04'!$D70="NC","NC",IF($H$84="CT","C",'P04'!$D70))))</f>
        <v>NC</v>
      </c>
      <c r="L84" s="18" t="str">
        <f>IF('P05'!$D70="NT","NT",IF($H$84="NCT","NC",IF('P05'!$D70="NC","NC",IF($H$84="CT","C",'P05'!$D70))))</f>
        <v>NC</v>
      </c>
      <c r="M84" s="18" t="str">
        <f>IF('P06'!$D70="NT","NT",IF($H$84="NCT","NC",IF('P06'!$D70="NC","NC",IF($H$84="CT","C",'P06'!$D70))))</f>
        <v>NC</v>
      </c>
      <c r="N84" s="18" t="str">
        <f>IF('P07'!$D70="NT","NT",IF($H$84="NCT","NC",IF('P07'!$D70="NC","NC",IF($H$84="CT","C",'P07'!$D70))))</f>
        <v>NC</v>
      </c>
      <c r="O84" s="18" t="str">
        <f>IF('P08'!$D70="NT","NT",IF($H$84="NCT","NC",IF('P08'!$D70="NC","NC",IF($H$84="CT","C",'P08'!$D70))))</f>
        <v>NC</v>
      </c>
      <c r="P84" s="18" t="str">
        <f>IF('P09'!$D70="NT","NT",IF($H$84="NCT","NC",IF('P09'!$D70="NC","NC",IF($H$84="CT","C",'P09'!$D70))))</f>
        <v>NC</v>
      </c>
      <c r="Q84" s="18" t="str">
        <f>IF('P10'!$D70="NT","NT",IF($H$84="NCT","NC",IF('P10'!$D70="NC","NC",IF($H$84="CT","C",'P10'!$D70))))</f>
        <v>NC</v>
      </c>
      <c r="R84" s="53"/>
    </row>
    <row r="85" spans="1:18" ht="57">
      <c r="A85" s="123"/>
      <c r="B85" s="43" t="s">
        <v>167</v>
      </c>
      <c r="C85" s="44" t="s">
        <v>168</v>
      </c>
      <c r="D85" s="43" t="str">
        <f t="shared" si="21"/>
        <v>NC</v>
      </c>
      <c r="E85" s="38">
        <f t="shared" si="18"/>
        <v>9</v>
      </c>
      <c r="F85" s="39">
        <f t="shared" si="19"/>
        <v>1</v>
      </c>
      <c r="G85" s="45">
        <f t="shared" si="20"/>
        <v>0</v>
      </c>
      <c r="H85" s="18" t="str">
        <f>'P01'!$D71</f>
        <v>NC</v>
      </c>
      <c r="I85" s="18" t="str">
        <f>IF('P02'!$D71="NT","NT",IF($H$85="NCT","NC",IF('P02'!$D71="NC","NC",IF($H$85="CT","C",'P02'!$D71))))</f>
        <v>C</v>
      </c>
      <c r="J85" s="18" t="str">
        <f>IF('P03'!$D71="NT","NT",IF($H$85="NCT","NC",IF('P03'!$D71="NC","NC",IF($H$85="CT","C",'P03'!$D71))))</f>
        <v>C</v>
      </c>
      <c r="K85" s="18" t="str">
        <f>IF('P04'!$D71="NT","NT",IF($H$85="NCT","NC",IF('P04'!$D71="NC","NC",IF($H$85="CT","C",'P04'!$D71))))</f>
        <v>C</v>
      </c>
      <c r="L85" s="18" t="str">
        <f>IF('P05'!$D71="NT","NT",IF($H$85="NCT","NC",IF('P05'!$D71="NC","NC",IF($H$85="CT","C",'P05'!$D71))))</f>
        <v>C</v>
      </c>
      <c r="M85" s="18" t="str">
        <f>IF('P06'!$D71="NT","NT",IF($H$85="NCT","NC",IF('P06'!$D71="NC","NC",IF($H$85="CT","C",'P06'!$D71))))</f>
        <v>C</v>
      </c>
      <c r="N85" s="18" t="str">
        <f>IF('P07'!$D71="NT","NT",IF($H$85="NCT","NC",IF('P07'!$D71="NC","NC",IF($H$85="CT","C",'P07'!$D71))))</f>
        <v>C</v>
      </c>
      <c r="O85" s="18" t="str">
        <f>IF('P08'!$D71="NT","NT",IF($H$85="NCT","NC",IF('P08'!$D71="NC","NC",IF($H$85="CT","C",'P08'!$D71))))</f>
        <v>C</v>
      </c>
      <c r="P85" s="18" t="str">
        <f>IF('P09'!$D71="NT","NT",IF($H$85="NCT","NC",IF('P09'!$D71="NC","NC",IF($H$85="CT","C",'P09'!$D71))))</f>
        <v>C</v>
      </c>
      <c r="Q85" s="18" t="str">
        <f>IF('P10'!$D71="NT","NT",IF($H$85="NCT","NC",IF('P10'!$D71="NC","NC",IF($H$85="CT","C",'P10'!$D71))))</f>
        <v>C</v>
      </c>
      <c r="R85" s="53"/>
    </row>
    <row r="86" spans="1:18" ht="71.25">
      <c r="A86" s="123"/>
      <c r="B86" s="43" t="s">
        <v>169</v>
      </c>
      <c r="C86" s="44" t="s">
        <v>170</v>
      </c>
      <c r="D86" s="43" t="str">
        <f t="shared" si="21"/>
        <v>NA</v>
      </c>
      <c r="E86" s="38">
        <f t="shared" si="18"/>
        <v>0</v>
      </c>
      <c r="F86" s="39">
        <f t="shared" si="19"/>
        <v>0</v>
      </c>
      <c r="G86" s="45">
        <f t="shared" si="20"/>
        <v>10</v>
      </c>
      <c r="H86" s="18" t="str">
        <f>'P01'!$D72</f>
        <v>NA</v>
      </c>
      <c r="I86" s="18" t="str">
        <f>IF('P02'!$D72="NT","NT",IF($H$86="NCT","NC",IF('P02'!$D72="NC","NC",IF($H$86="CT","C",'P02'!$D72))))</f>
        <v>NA</v>
      </c>
      <c r="J86" s="18" t="str">
        <f>IF('P03'!$D72="NT","NT",IF($H$86="NCT","NC",IF('P03'!$D72="NC","NC",IF($H$86="CT","C",'P03'!$D72))))</f>
        <v>NA</v>
      </c>
      <c r="K86" s="18" t="str">
        <f>IF('P04'!$D72="NT","NT",IF($H$86="NCT","NC",IF('P04'!$D72="NC","NC",IF($H$86="CT","C",'P04'!$D72))))</f>
        <v>NA</v>
      </c>
      <c r="L86" s="18" t="str">
        <f>IF('P05'!$D72="NT","NT",IF($H$86="NCT","NC",IF('P05'!$D72="NC","NC",IF($H$86="CT","C",'P05'!$D72))))</f>
        <v>NA</v>
      </c>
      <c r="M86" s="18" t="str">
        <f>IF('P06'!$D72="NT","NT",IF($H$86="NCT","NC",IF('P06'!$D72="NC","NC",IF($H$86="CT","C",'P06'!$D72))))</f>
        <v>NA</v>
      </c>
      <c r="N86" s="18" t="str">
        <f>IF('P07'!$D72="NT","NT",IF($H$86="NCT","NC",IF('P07'!$D72="NC","NC",IF($H$86="CT","C",'P07'!$D72))))</f>
        <v>NA</v>
      </c>
      <c r="O86" s="18" t="str">
        <f>IF('P08'!$D72="NT","NT",IF($H$86="NCT","NC",IF('P08'!$D72="NC","NC",IF($H$86="CT","C",'P08'!$D72))))</f>
        <v>NA</v>
      </c>
      <c r="P86" s="18" t="str">
        <f>IF('P09'!$D72="NT","NT",IF($H$86="NCT","NC",IF('P09'!$D72="NC","NC",IF($H$86="CT","C",'P09'!$D72))))</f>
        <v>NA</v>
      </c>
      <c r="Q86" s="18" t="str">
        <f>IF('P10'!$D72="NT","NT",IF($H$86="NCT","NC",IF('P10'!$D72="NC","NC",IF($H$86="CT","C",'P10'!$D72))))</f>
        <v>NA</v>
      </c>
      <c r="R86" s="53"/>
    </row>
    <row r="87" spans="1:18" ht="57">
      <c r="A87" s="123"/>
      <c r="B87" s="43" t="s">
        <v>171</v>
      </c>
      <c r="C87" s="44" t="s">
        <v>172</v>
      </c>
      <c r="D87" s="43" t="str">
        <f t="shared" si="21"/>
        <v>NA</v>
      </c>
      <c r="E87" s="38">
        <f t="shared" si="18"/>
        <v>0</v>
      </c>
      <c r="F87" s="39">
        <f t="shared" si="19"/>
        <v>0</v>
      </c>
      <c r="G87" s="45">
        <f t="shared" si="20"/>
        <v>10</v>
      </c>
      <c r="H87" s="18" t="str">
        <f>'P01'!$D73</f>
        <v>NA</v>
      </c>
      <c r="I87" s="18" t="str">
        <f>IF('P02'!$D73="NT","NT",IF($H$87="NCT","NC",IF('P02'!$D73="NC","NC",IF($H$87="CT","C",'P02'!$D73))))</f>
        <v>NA</v>
      </c>
      <c r="J87" s="18" t="str">
        <f>IF('P03'!$D73="NT","NT",IF($H$87="NCT","NC",IF('P03'!$D73="NC","NC",IF($H$87="CT","C",'P03'!$D73))))</f>
        <v>NA</v>
      </c>
      <c r="K87" s="18" t="str">
        <f>IF('P04'!$D73="NT","NT",IF($H$87="NCT","NC",IF('P04'!$D73="NC","NC",IF($H$87="CT","C",'P04'!$D73))))</f>
        <v>NA</v>
      </c>
      <c r="L87" s="18" t="str">
        <f>IF('P05'!$D73="NT","NT",IF($H$87="NCT","NC",IF('P05'!$D73="NC","NC",IF($H$87="CT","C",'P05'!$D73))))</f>
        <v>NA</v>
      </c>
      <c r="M87" s="18" t="str">
        <f>IF('P06'!$D73="NT","NT",IF($H$87="NCT","NC",IF('P06'!$D73="NC","NC",IF($H$87="CT","C",'P06'!$D73))))</f>
        <v>NA</v>
      </c>
      <c r="N87" s="18" t="str">
        <f>IF('P07'!$D73="NT","NT",IF($H$87="NCT","NC",IF('P07'!$D73="NC","NC",IF($H$87="CT","C",'P07'!$D73))))</f>
        <v>NA</v>
      </c>
      <c r="O87" s="18" t="str">
        <f>IF('P08'!$D73="NT","NT",IF($H$87="NCT","NC",IF('P08'!$D73="NC","NC",IF($H$87="CT","C",'P08'!$D73))))</f>
        <v>NA</v>
      </c>
      <c r="P87" s="18" t="str">
        <f>IF('P09'!$D73="NT","NT",IF($H$87="NCT","NC",IF('P09'!$D73="NC","NC",IF($H$87="CT","C",'P09'!$D73))))</f>
        <v>NA</v>
      </c>
      <c r="Q87" s="18" t="str">
        <f>IF('P10'!$D73="NT","NT",IF($H$87="NCT","NC",IF('P10'!$D73="NC","NC",IF($H$87="CT","C",'P10'!$D73))))</f>
        <v>NA</v>
      </c>
      <c r="R87" s="53"/>
    </row>
    <row r="88" spans="1:18">
      <c r="A88" s="35"/>
      <c r="B88" s="32"/>
      <c r="C88" s="32"/>
      <c r="D88" s="33"/>
      <c r="E88" s="36">
        <f>SUM(E74:E87)</f>
        <v>86</v>
      </c>
      <c r="F88" s="37">
        <f>SUM(F74:F87)</f>
        <v>21</v>
      </c>
      <c r="G88" s="46">
        <f>SUM(G74:G87)</f>
        <v>30</v>
      </c>
      <c r="H88" s="32"/>
      <c r="I88" s="32"/>
      <c r="J88" s="32"/>
      <c r="K88" s="32"/>
      <c r="L88" s="32"/>
      <c r="M88" s="32"/>
      <c r="N88" s="32"/>
      <c r="O88" s="32"/>
      <c r="P88" s="32"/>
      <c r="Q88" s="32"/>
      <c r="R88" s="53"/>
    </row>
    <row r="89" spans="1:18" ht="30" customHeight="1">
      <c r="A89" s="122" t="s">
        <v>26</v>
      </c>
      <c r="B89" s="43" t="s">
        <v>173</v>
      </c>
      <c r="C89" s="44" t="s">
        <v>174</v>
      </c>
      <c r="D89" s="43" t="str">
        <f t="shared" si="21"/>
        <v>NC</v>
      </c>
      <c r="E89" s="38">
        <f t="shared" ref="E89:E101" si="22">COUNTIF(H89:Q89,"C")</f>
        <v>8</v>
      </c>
      <c r="F89" s="39">
        <f t="shared" ref="F89:F101" si="23">COUNTIF(H89:Q89,"NC")</f>
        <v>1</v>
      </c>
      <c r="G89" s="45">
        <f t="shared" ref="G89:G101" si="24">COUNTIF(H89:Q89,"NA")</f>
        <v>0</v>
      </c>
      <c r="H89" s="18" t="str">
        <f>'P01'!$D74</f>
        <v>CT</v>
      </c>
      <c r="I89" s="18" t="str">
        <f>IF('P02'!$D74="NT","NT",IF($H$89="NCT","NC",IF('P02'!$D74="NC","NC",IF($H$89="CT","C",'P02'!$D74))))</f>
        <v>NC</v>
      </c>
      <c r="J89" s="18" t="str">
        <f>IF('P03'!$D74="NT","NT",IF($H$89="NCT","NC",IF('P03'!$D74="NC","NC",IF($H$89="CT","C",'P03'!$D74))))</f>
        <v>C</v>
      </c>
      <c r="K89" s="18" t="str">
        <f>IF('P04'!$D74="NT","NT",IF($H$89="NCT","NC",IF('P04'!$D74="NC","NC",IF($H$89="CT","C",'P04'!$D74))))</f>
        <v>C</v>
      </c>
      <c r="L89" s="18" t="str">
        <f>IF('P05'!$D74="NT","NT",IF($H$89="NCT","NC",IF('P05'!$D74="NC","NC",IF($H$89="CT","C",'P05'!$D74))))</f>
        <v>C</v>
      </c>
      <c r="M89" s="18" t="str">
        <f>IF('P06'!$D74="NT","NT",IF($H$89="NCT","NC",IF('P06'!$D74="NC","NC",IF($H$89="CT","C",'P06'!$D74))))</f>
        <v>C</v>
      </c>
      <c r="N89" s="18" t="str">
        <f>IF('P07'!$D74="NT","NT",IF($H$89="NCT","NC",IF('P07'!$D74="NC","NC",IF($H$89="CT","C",'P07'!$D74))))</f>
        <v>C</v>
      </c>
      <c r="O89" s="18" t="str">
        <f>IF('P08'!$D74="NT","NT",IF($H$89="NCT","NC",IF('P08'!$D74="NC","NC",IF($H$89="CT","C",'P08'!$D74))))</f>
        <v>C</v>
      </c>
      <c r="P89" s="18" t="str">
        <f>IF('P09'!$D74="NT","NT",IF($H$89="NCT","NC",IF('P09'!$D74="NC","NC",IF($H$89="CT","C",'P09'!$D74))))</f>
        <v>C</v>
      </c>
      <c r="Q89" s="18" t="str">
        <f>IF('P10'!$D74="NT","NT",IF($H$89="NCT","NC",IF('P10'!$D74="NC","NC",IF($H$89="CT","C",'P10'!$D74))))</f>
        <v>C</v>
      </c>
      <c r="R89" s="53"/>
    </row>
    <row r="90" spans="1:18" ht="42.75">
      <c r="A90" s="123"/>
      <c r="B90" s="43" t="s">
        <v>175</v>
      </c>
      <c r="C90" s="44" t="s">
        <v>176</v>
      </c>
      <c r="D90" s="43" t="str">
        <f t="shared" si="21"/>
        <v>NC</v>
      </c>
      <c r="E90" s="38">
        <f t="shared" si="22"/>
        <v>0</v>
      </c>
      <c r="F90" s="39">
        <f t="shared" si="23"/>
        <v>9</v>
      </c>
      <c r="G90" s="45">
        <f t="shared" si="24"/>
        <v>0</v>
      </c>
      <c r="H90" s="18" t="str">
        <f>'P01'!$D75</f>
        <v>NCT</v>
      </c>
      <c r="I90" s="18" t="str">
        <f>IF('P02'!$D75="NT","NT",IF($H$90="NCT","NC",IF('P02'!$D75="NC","NC",IF($H$90="CT","C",'P02'!$D75))))</f>
        <v>NC</v>
      </c>
      <c r="J90" s="18" t="str">
        <f>IF('P03'!$D75="NT","NT",IF($H$90="NCT","NC",IF('P03'!$D75="NC","NC",IF($H$90="CT","C",'P03'!$D75))))</f>
        <v>NC</v>
      </c>
      <c r="K90" s="18" t="str">
        <f>IF('P04'!$D75="NT","NT",IF($H$90="NCT","NC",IF('P04'!$D75="NC","NC",IF($H$90="CT","C",'P04'!$D75))))</f>
        <v>NC</v>
      </c>
      <c r="L90" s="18" t="str">
        <f>IF('P05'!$D75="NT","NT",IF($H$90="NCT","NC",IF('P05'!$D75="NC","NC",IF($H$90="CT","C",'P05'!$D75))))</f>
        <v>NC</v>
      </c>
      <c r="M90" s="18" t="str">
        <f>IF('P06'!$D75="NT","NT",IF($H$90="NCT","NC",IF('P06'!$D75="NC","NC",IF($H$90="CT","C",'P06'!$D75))))</f>
        <v>NC</v>
      </c>
      <c r="N90" s="18" t="str">
        <f>IF('P07'!$D75="NT","NT",IF($H$90="NCT","NC",IF('P07'!$D75="NC","NC",IF($H$90="CT","C",'P07'!$D75))))</f>
        <v>NC</v>
      </c>
      <c r="O90" s="18" t="str">
        <f>IF('P08'!$D75="NT","NT",IF($H$90="NCT","NC",IF('P08'!$D75="NC","NC",IF($H$90="CT","C",'P08'!$D75))))</f>
        <v>NC</v>
      </c>
      <c r="P90" s="18" t="str">
        <f>IF('P09'!$D75="NT","NT",IF($H$90="NCT","NC",IF('P09'!$D75="NC","NC",IF($H$90="CT","C",'P09'!$D75))))</f>
        <v>NC</v>
      </c>
      <c r="Q90" s="18" t="str">
        <f>IF('P10'!$D75="NT","NT",IF($H$90="NCT","NC",IF('P10'!$D75="NC","NC",IF($H$90="CT","C",'P10'!$D75))))</f>
        <v>NC</v>
      </c>
      <c r="R90" s="53"/>
    </row>
    <row r="91" spans="1:18" ht="71.25">
      <c r="A91" s="123"/>
      <c r="B91" s="43" t="s">
        <v>177</v>
      </c>
      <c r="C91" s="44" t="s">
        <v>178</v>
      </c>
      <c r="D91" s="43" t="str">
        <f t="shared" si="21"/>
        <v>C</v>
      </c>
      <c r="E91" s="38">
        <f t="shared" si="22"/>
        <v>9</v>
      </c>
      <c r="F91" s="39">
        <f t="shared" si="23"/>
        <v>0</v>
      </c>
      <c r="G91" s="45">
        <f t="shared" si="24"/>
        <v>0</v>
      </c>
      <c r="H91" s="18" t="str">
        <f>'P01'!$D76</f>
        <v>CT</v>
      </c>
      <c r="I91" s="18" t="str">
        <f>IF('P02'!$D76="NT","NT",IF($H$91="NCT","NC",IF('P02'!$D76="NC","NC",IF($H$91="CT","C",'P02'!$D76))))</f>
        <v>C</v>
      </c>
      <c r="J91" s="18" t="str">
        <f>IF('P03'!$D76="NT","NT",IF($H$91="NCT","NC",IF('P03'!$D76="NC","NC",IF($H$91="CT","C",'P03'!$D76))))</f>
        <v>C</v>
      </c>
      <c r="K91" s="18" t="str">
        <f>IF('P04'!$D76="NT","NT",IF($H$91="NCT","NC",IF('P04'!$D76="NC","NC",IF($H$91="CT","C",'P04'!$D76))))</f>
        <v>C</v>
      </c>
      <c r="L91" s="18" t="str">
        <f>IF('P05'!$D76="NT","NT",IF($H$91="NCT","NC",IF('P05'!$D76="NC","NC",IF($H$91="CT","C",'P05'!$D76))))</f>
        <v>C</v>
      </c>
      <c r="M91" s="18" t="str">
        <f>IF('P06'!$D76="NT","NT",IF($H$91="NCT","NC",IF('P06'!$D76="NC","NC",IF($H$91="CT","C",'P06'!$D76))))</f>
        <v>C</v>
      </c>
      <c r="N91" s="18" t="str">
        <f>IF('P07'!$D76="NT","NT",IF($H$91="NCT","NC",IF('P07'!$D76="NC","NC",IF($H$91="CT","C",'P07'!$D76))))</f>
        <v>C</v>
      </c>
      <c r="O91" s="18" t="str">
        <f>IF('P08'!$D76="NT","NT",IF($H$91="NCT","NC",IF('P08'!$D76="NC","NC",IF($H$91="CT","C",'P08'!$D76))))</f>
        <v>C</v>
      </c>
      <c r="P91" s="18" t="str">
        <f>IF('P09'!$D76="NT","NT",IF($H$91="NCT","NC",IF('P09'!$D76="NC","NC",IF($H$91="CT","C",'P09'!$D76))))</f>
        <v>C</v>
      </c>
      <c r="Q91" s="18" t="str">
        <f>IF('P10'!$D76="NT","NT",IF($H$91="NCT","NC",IF('P10'!$D76="NC","NC",IF($H$91="CT","C",'P10'!$D76))))</f>
        <v>C</v>
      </c>
      <c r="R91" s="53"/>
    </row>
    <row r="92" spans="1:18" ht="42.75">
      <c r="A92" s="123"/>
      <c r="B92" s="43" t="s">
        <v>179</v>
      </c>
      <c r="C92" s="44" t="s">
        <v>180</v>
      </c>
      <c r="D92" s="43" t="str">
        <f t="shared" si="21"/>
        <v>C</v>
      </c>
      <c r="E92" s="38">
        <f t="shared" si="22"/>
        <v>9</v>
      </c>
      <c r="F92" s="39">
        <f t="shared" si="23"/>
        <v>0</v>
      </c>
      <c r="G92" s="45">
        <f t="shared" si="24"/>
        <v>0</v>
      </c>
      <c r="H92" s="18" t="str">
        <f>'P01'!$D77</f>
        <v>CT</v>
      </c>
      <c r="I92" s="18" t="str">
        <f>IF('P02'!$D77="NT","NT",IF($H$92="NCT","NC",IF('P02'!$D77="NC","NC",IF($H$92="CT","C",'P02'!$D77))))</f>
        <v>C</v>
      </c>
      <c r="J92" s="18" t="str">
        <f>IF('P03'!$D77="NT","NT",IF($H$92="NCT","NC",IF('P03'!$D77="NC","NC",IF($H$92="CT","C",'P03'!$D77))))</f>
        <v>C</v>
      </c>
      <c r="K92" s="18" t="str">
        <f>IF('P04'!$D77="NT","NT",IF($H$92="NCT","NC",IF('P04'!$D77="NC","NC",IF($H$92="CT","C",'P04'!$D77))))</f>
        <v>C</v>
      </c>
      <c r="L92" s="18" t="str">
        <f>IF('P05'!$D77="NT","NT",IF($H$92="NCT","NC",IF('P05'!$D77="NC","NC",IF($H$92="CT","C",'P05'!$D77))))</f>
        <v>C</v>
      </c>
      <c r="M92" s="18" t="str">
        <f>IF('P06'!$D77="NT","NT",IF($H$92="NCT","NC",IF('P06'!$D77="NC","NC",IF($H$92="CT","C",'P06'!$D77))))</f>
        <v>C</v>
      </c>
      <c r="N92" s="18" t="str">
        <f>IF('P07'!$D77="NT","NT",IF($H$92="NCT","NC",IF('P07'!$D77="NC","NC",IF($H$92="CT","C",'P07'!$D77))))</f>
        <v>C</v>
      </c>
      <c r="O92" s="18" t="str">
        <f>IF('P08'!$D77="NT","NT",IF($H$92="NCT","NC",IF('P08'!$D77="NC","NC",IF($H$92="CT","C",'P08'!$D77))))</f>
        <v>C</v>
      </c>
      <c r="P92" s="18" t="str">
        <f>IF('P09'!$D77="NT","NT",IF($H$92="NCT","NC",IF('P09'!$D77="NC","NC",IF($H$92="CT","C",'P09'!$D77))))</f>
        <v>C</v>
      </c>
      <c r="Q92" s="18" t="str">
        <f>IF('P10'!$D77="NT","NT",IF($H$92="NCT","NC",IF('P10'!$D77="NC","NC",IF($H$92="CT","C",'P10'!$D77))))</f>
        <v>C</v>
      </c>
      <c r="R92" s="53"/>
    </row>
    <row r="93" spans="1:18" ht="28.5">
      <c r="A93" s="123"/>
      <c r="B93" s="43" t="s">
        <v>181</v>
      </c>
      <c r="C93" s="44" t="s">
        <v>182</v>
      </c>
      <c r="D93" s="43" t="str">
        <f t="shared" si="21"/>
        <v>C</v>
      </c>
      <c r="E93" s="38">
        <f t="shared" si="22"/>
        <v>1</v>
      </c>
      <c r="F93" s="39">
        <f t="shared" si="23"/>
        <v>0</v>
      </c>
      <c r="G93" s="45">
        <f t="shared" si="24"/>
        <v>9</v>
      </c>
      <c r="H93" s="18" t="str">
        <f>'P01'!$D78</f>
        <v>NA</v>
      </c>
      <c r="I93" s="18" t="str">
        <f>IF('P02'!$D78="NT","NT",IF($H$93="NCT","NC",IF('P02'!$D78="NC","NC",IF($H$93="CT","C",'P02'!$D78))))</f>
        <v>NA</v>
      </c>
      <c r="J93" s="18" t="str">
        <f>IF('P03'!$D78="NT","NT",IF($H$93="NCT","NC",IF('P03'!$D78="NC","NC",IF($H$93="CT","C",'P03'!$D78))))</f>
        <v>NA</v>
      </c>
      <c r="K93" s="18" t="str">
        <f>IF('P04'!$D78="NT","NT",IF($H$93="NCT","NC",IF('P04'!$D78="NC","NC",IF($H$93="CT","C",'P04'!$D78))))</f>
        <v>C</v>
      </c>
      <c r="L93" s="18" t="str">
        <f>IF('P05'!$D78="NT","NT",IF($H$93="NCT","NC",IF('P05'!$D78="NC","NC",IF($H$93="CT","C",'P05'!$D78))))</f>
        <v>NA</v>
      </c>
      <c r="M93" s="18" t="str">
        <f>IF('P06'!$D78="NT","NT",IF($H$93="NCT","NC",IF('P06'!$D78="NC","NC",IF($H$93="CT","C",'P06'!$D78))))</f>
        <v>NA</v>
      </c>
      <c r="N93" s="18" t="str">
        <f>IF('P07'!$D78="NT","NT",IF($H$93="NCT","NC",IF('P07'!$D78="NC","NC",IF($H$93="CT","C",'P07'!$D78))))</f>
        <v>NA</v>
      </c>
      <c r="O93" s="18" t="str">
        <f>IF('P08'!$D78="NT","NT",IF($H$93="NCT","NC",IF('P08'!$D78="NC","NC",IF($H$93="CT","C",'P08'!$D78))))</f>
        <v>NA</v>
      </c>
      <c r="P93" s="18" t="str">
        <f>IF('P09'!$D78="NT","NT",IF($H$93="NCT","NC",IF('P09'!$D78="NC","NC",IF($H$93="CT","C",'P09'!$D78))))</f>
        <v>NA</v>
      </c>
      <c r="Q93" s="18" t="str">
        <f>IF('P10'!$D78="NT","NT",IF($H$93="NCT","NC",IF('P10'!$D78="NC","NC",IF($H$93="CT","C",'P10'!$D78))))</f>
        <v>NA</v>
      </c>
      <c r="R93" s="53"/>
    </row>
    <row r="94" spans="1:18" ht="28.5">
      <c r="A94" s="123"/>
      <c r="B94" s="43" t="s">
        <v>183</v>
      </c>
      <c r="C94" s="44" t="s">
        <v>184</v>
      </c>
      <c r="D94" s="43" t="str">
        <f t="shared" si="21"/>
        <v>NC</v>
      </c>
      <c r="E94" s="38">
        <f t="shared" si="22"/>
        <v>1</v>
      </c>
      <c r="F94" s="39">
        <f t="shared" si="23"/>
        <v>1</v>
      </c>
      <c r="G94" s="45">
        <f t="shared" si="24"/>
        <v>8</v>
      </c>
      <c r="H94" s="18" t="str">
        <f>'P01'!$D79</f>
        <v>NA</v>
      </c>
      <c r="I94" s="18" t="str">
        <f>IF('P02'!$D79="NT","NT",IF($H$94="NCT","NC",IF('P02'!$D79="NC","NC",IF($H$94="CT","C",'P02'!$D79))))</f>
        <v>NC</v>
      </c>
      <c r="J94" s="18" t="str">
        <f>IF('P03'!$D79="NT","NT",IF($H$94="NCT","NC",IF('P03'!$D79="NC","NC",IF($H$94="CT","C",'P03'!$D79))))</f>
        <v>NA</v>
      </c>
      <c r="K94" s="18" t="str">
        <f>IF('P04'!$D79="NT","NT",IF($H$94="NCT","NC",IF('P04'!$D79="NC","NC",IF($H$94="CT","C",'P04'!$D79))))</f>
        <v>C</v>
      </c>
      <c r="L94" s="18" t="str">
        <f>IF('P05'!$D79="NT","NT",IF($H$94="NCT","NC",IF('P05'!$D79="NC","NC",IF($H$94="CT","C",'P05'!$D79))))</f>
        <v>NA</v>
      </c>
      <c r="M94" s="18" t="str">
        <f>IF('P06'!$D79="NT","NT",IF($H$94="NCT","NC",IF('P06'!$D79="NC","NC",IF($H$94="CT","C",'P06'!$D79))))</f>
        <v>NA</v>
      </c>
      <c r="N94" s="18" t="str">
        <f>IF('P07'!$D79="NT","NT",IF($H$94="NCT","NC",IF('P07'!$D79="NC","NC",IF($H$94="CT","C",'P07'!$D79))))</f>
        <v>NA</v>
      </c>
      <c r="O94" s="18" t="str">
        <f>IF('P08'!$D79="NT","NT",IF($H$94="NCT","NC",IF('P08'!$D79="NC","NC",IF($H$94="CT","C",'P08'!$D79))))</f>
        <v>NA</v>
      </c>
      <c r="P94" s="18" t="str">
        <f>IF('P09'!$D79="NT","NT",IF($H$94="NCT","NC",IF('P09'!$D79="NC","NC",IF($H$94="CT","C",'P09'!$D79))))</f>
        <v>NA</v>
      </c>
      <c r="Q94" s="18" t="str">
        <f>IF('P10'!$D79="NT","NT",IF($H$94="NCT","NC",IF('P10'!$D79="NC","NC",IF($H$94="CT","C",'P10'!$D79))))</f>
        <v>NA</v>
      </c>
      <c r="R94" s="53"/>
    </row>
    <row r="95" spans="1:18" ht="42.75">
      <c r="A95" s="123"/>
      <c r="B95" s="43" t="s">
        <v>185</v>
      </c>
      <c r="C95" s="44" t="s">
        <v>186</v>
      </c>
      <c r="D95" s="43" t="str">
        <f t="shared" si="21"/>
        <v>C</v>
      </c>
      <c r="E95" s="38">
        <f t="shared" si="22"/>
        <v>1</v>
      </c>
      <c r="F95" s="39">
        <f t="shared" si="23"/>
        <v>0</v>
      </c>
      <c r="G95" s="45">
        <f t="shared" si="24"/>
        <v>9</v>
      </c>
      <c r="H95" s="18" t="str">
        <f>'P01'!$D80</f>
        <v>NA</v>
      </c>
      <c r="I95" s="18" t="str">
        <f>IF('P02'!$D80="NT","NT",IF($H$95="NCT","NC",IF('P02'!$D80="NC","NC",IF($H$95="CT","C",'P02'!$D80))))</f>
        <v>NA</v>
      </c>
      <c r="J95" s="18" t="str">
        <f>IF('P03'!$D80="NT","NT",IF($H$95="NCT","NC",IF('P03'!$D80="NC","NC",IF($H$95="CT","C",'P03'!$D80))))</f>
        <v>NA</v>
      </c>
      <c r="K95" s="18" t="str">
        <f>IF('P04'!$D80="NT","NT",IF($H$95="NCT","NC",IF('P04'!$D80="NC","NC",IF($H$95="CT","C",'P04'!$D80))))</f>
        <v>C</v>
      </c>
      <c r="L95" s="18" t="str">
        <f>IF('P05'!$D80="NT","NT",IF($H$95="NCT","NC",IF('P05'!$D80="NC","NC",IF($H$95="CT","C",'P05'!$D80))))</f>
        <v>NA</v>
      </c>
      <c r="M95" s="18" t="str">
        <f>IF('P06'!$D80="NT","NT",IF($H$95="NCT","NC",IF('P06'!$D80="NC","NC",IF($H$95="CT","C",'P06'!$D80))))</f>
        <v>NA</v>
      </c>
      <c r="N95" s="18" t="str">
        <f>IF('P07'!$D80="NT","NT",IF($H$95="NCT","NC",IF('P07'!$D80="NC","NC",IF($H$95="CT","C",'P07'!$D80))))</f>
        <v>NA</v>
      </c>
      <c r="O95" s="18" t="str">
        <f>IF('P08'!$D80="NT","NT",IF($H$95="NCT","NC",IF('P08'!$D80="NC","NC",IF($H$95="CT","C",'P08'!$D80))))</f>
        <v>NA</v>
      </c>
      <c r="P95" s="18" t="str">
        <f>IF('P09'!$D80="NT","NT",IF($H$95="NCT","NC",IF('P09'!$D80="NC","NC",IF($H$95="CT","C",'P09'!$D80))))</f>
        <v>NA</v>
      </c>
      <c r="Q95" s="18" t="str">
        <f>IF('P10'!$D80="NT","NT",IF($H$95="NCT","NC",IF('P10'!$D80="NC","NC",IF($H$95="CT","C",'P10'!$D80))))</f>
        <v>NA</v>
      </c>
      <c r="R95" s="53"/>
    </row>
    <row r="96" spans="1:18" ht="42.75">
      <c r="A96" s="123"/>
      <c r="B96" s="43" t="s">
        <v>187</v>
      </c>
      <c r="C96" s="44" t="s">
        <v>188</v>
      </c>
      <c r="D96" s="43" t="str">
        <f t="shared" si="21"/>
        <v>NA</v>
      </c>
      <c r="E96" s="38">
        <f t="shared" si="22"/>
        <v>0</v>
      </c>
      <c r="F96" s="39">
        <f t="shared" si="23"/>
        <v>0</v>
      </c>
      <c r="G96" s="45">
        <f t="shared" si="24"/>
        <v>10</v>
      </c>
      <c r="H96" s="18" t="str">
        <f>'P01'!$D81</f>
        <v>NA</v>
      </c>
      <c r="I96" s="18" t="str">
        <f>IF('P02'!$D81="NT","NT",IF($H$96="NCT","NC",IF('P02'!$D81="NC","NC",IF($H$96="CT","C",'P02'!$D81))))</f>
        <v>NA</v>
      </c>
      <c r="J96" s="18" t="str">
        <f>IF('P03'!$D81="NT","NT",IF($H$96="NCT","NC",IF('P03'!$D81="NC","NC",IF($H$96="CT","C",'P03'!$D81))))</f>
        <v>NA</v>
      </c>
      <c r="K96" s="18" t="str">
        <f>IF('P04'!$D81="NT","NT",IF($H$96="NCT","NC",IF('P04'!$D81="NC","NC",IF($H$96="CT","C",'P04'!$D81))))</f>
        <v>NA</v>
      </c>
      <c r="L96" s="18" t="str">
        <f>IF('P05'!$D81="NT","NT",IF($H$96="NCT","NC",IF('P05'!$D81="NC","NC",IF($H$96="CT","C",'P05'!$D81))))</f>
        <v>NA</v>
      </c>
      <c r="M96" s="18" t="str">
        <f>IF('P06'!$D81="NT","NT",IF($H$96="NCT","NC",IF('P06'!$D81="NC","NC",IF($H$96="CT","C",'P06'!$D81))))</f>
        <v>NA</v>
      </c>
      <c r="N96" s="18" t="str">
        <f>IF('P07'!$D81="NT","NT",IF($H$96="NCT","NC",IF('P07'!$D81="NC","NC",IF($H$96="CT","C",'P07'!$D81))))</f>
        <v>NA</v>
      </c>
      <c r="O96" s="18" t="str">
        <f>IF('P08'!$D81="NT","NT",IF($H$96="NCT","NC",IF('P08'!$D81="NC","NC",IF($H$96="CT","C",'P08'!$D81))))</f>
        <v>NA</v>
      </c>
      <c r="P96" s="18" t="str">
        <f>IF('P09'!$D81="NT","NT",IF($H$96="NCT","NC",IF('P09'!$D81="NC","NC",IF($H$96="CT","C",'P09'!$D81))))</f>
        <v>NA</v>
      </c>
      <c r="Q96" s="18" t="str">
        <f>IF('P10'!$D81="NT","NT",IF($H$96="NCT","NC",IF('P10'!$D81="NC","NC",IF($H$96="CT","C",'P10'!$D81))))</f>
        <v>NA</v>
      </c>
      <c r="R96" s="53"/>
    </row>
    <row r="97" spans="1:18" ht="28.5">
      <c r="A97" s="123"/>
      <c r="B97" s="43" t="s">
        <v>189</v>
      </c>
      <c r="C97" s="44" t="s">
        <v>190</v>
      </c>
      <c r="D97" s="43" t="str">
        <f t="shared" si="21"/>
        <v>NC</v>
      </c>
      <c r="E97" s="38">
        <f t="shared" si="22"/>
        <v>0</v>
      </c>
      <c r="F97" s="39">
        <f t="shared" si="23"/>
        <v>9</v>
      </c>
      <c r="G97" s="45">
        <f t="shared" si="24"/>
        <v>0</v>
      </c>
      <c r="H97" s="18" t="str">
        <f>'P01'!$D82</f>
        <v>NCT</v>
      </c>
      <c r="I97" s="18" t="str">
        <f>IF('P02'!$D82="NT","NT",IF($H$97="NCT","NC",IF('P02'!$D82="NC","NC",IF($H$97="CT","C",'P02'!$D82))))</f>
        <v>NC</v>
      </c>
      <c r="J97" s="18" t="str">
        <f>IF('P03'!$D82="NT","NT",IF($H$97="NCT","NC",IF('P03'!$D82="NC","NC",IF($H$97="CT","C",'P03'!$D82))))</f>
        <v>NC</v>
      </c>
      <c r="K97" s="18" t="str">
        <f>IF('P04'!$D82="NT","NT",IF($H$97="NCT","NC",IF('P04'!$D82="NC","NC",IF($H$97="CT","C",'P04'!$D82))))</f>
        <v>NC</v>
      </c>
      <c r="L97" s="18" t="str">
        <f>IF('P05'!$D82="NT","NT",IF($H$97="NCT","NC",IF('P05'!$D82="NC","NC",IF($H$97="CT","C",'P05'!$D82))))</f>
        <v>NC</v>
      </c>
      <c r="M97" s="18" t="str">
        <f>IF('P06'!$D82="NT","NT",IF($H$97="NCT","NC",IF('P06'!$D82="NC","NC",IF($H$97="CT","C",'P06'!$D82))))</f>
        <v>NC</v>
      </c>
      <c r="N97" s="18" t="str">
        <f>IF('P07'!$D82="NT","NT",IF($H$97="NCT","NC",IF('P07'!$D82="NC","NC",IF($H$97="CT","C",'P07'!$D82))))</f>
        <v>NC</v>
      </c>
      <c r="O97" s="18" t="str">
        <f>IF('P08'!$D82="NT","NT",IF($H$97="NCT","NC",IF('P08'!$D82="NC","NC",IF($H$97="CT","C",'P08'!$D82))))</f>
        <v>NC</v>
      </c>
      <c r="P97" s="18" t="str">
        <f>IF('P09'!$D82="NT","NT",IF($H$97="NCT","NC",IF('P09'!$D82="NC","NC",IF($H$97="CT","C",'P09'!$D82))))</f>
        <v>NC</v>
      </c>
      <c r="Q97" s="18" t="str">
        <f>IF('P10'!$D82="NT","NT",IF($H$97="NCT","NC",IF('P10'!$D82="NC","NC",IF($H$97="CT","C",'P10'!$D82))))</f>
        <v>NC</v>
      </c>
      <c r="R97" s="53"/>
    </row>
    <row r="98" spans="1:18" ht="42.75">
      <c r="A98" s="123"/>
      <c r="B98" s="43" t="s">
        <v>191</v>
      </c>
      <c r="C98" s="44" t="s">
        <v>192</v>
      </c>
      <c r="D98" s="43" t="str">
        <f t="shared" si="21"/>
        <v>C</v>
      </c>
      <c r="E98" s="38">
        <f t="shared" si="22"/>
        <v>1</v>
      </c>
      <c r="F98" s="39">
        <f t="shared" si="23"/>
        <v>0</v>
      </c>
      <c r="G98" s="45">
        <f t="shared" si="24"/>
        <v>9</v>
      </c>
      <c r="H98" s="18" t="str">
        <f>'P01'!$D83</f>
        <v>NA</v>
      </c>
      <c r="I98" s="18" t="str">
        <f>IF('P02'!$D83="NT","NT",IF($H$98="NCT","NC",IF('P02'!$D83="NC","NC",IF($H$98="CT","C",'P02'!$D83))))</f>
        <v>C</v>
      </c>
      <c r="J98" s="18" t="str">
        <f>IF('P03'!$D83="NT","NT",IF($H$98="NCT","NC",IF('P03'!$D83="NC","NC",IF($H$98="CT","C",'P03'!$D83))))</f>
        <v>NA</v>
      </c>
      <c r="K98" s="18" t="str">
        <f>IF('P04'!$D83="NT","NT",IF($H$98="NCT","NC",IF('P04'!$D83="NC","NC",IF($H$98="CT","C",'P04'!$D83))))</f>
        <v>NA</v>
      </c>
      <c r="L98" s="18" t="str">
        <f>IF('P05'!$D83="NT","NT",IF($H$98="NCT","NC",IF('P05'!$D83="NC","NC",IF($H$98="CT","C",'P05'!$D83))))</f>
        <v>NA</v>
      </c>
      <c r="M98" s="18" t="str">
        <f>IF('P06'!$D83="NT","NT",IF($H$98="NCT","NC",IF('P06'!$D83="NC","NC",IF($H$98="CT","C",'P06'!$D83))))</f>
        <v>NA</v>
      </c>
      <c r="N98" s="18" t="str">
        <f>IF('P07'!$D83="NT","NT",IF($H$98="NCT","NC",IF('P07'!$D83="NC","NC",IF($H$98="CT","C",'P07'!$D83))))</f>
        <v>NA</v>
      </c>
      <c r="O98" s="18" t="str">
        <f>IF('P08'!$D83="NT","NT",IF($H$98="NCT","NC",IF('P08'!$D83="NC","NC",IF($H$98="CT","C",'P08'!$D83))))</f>
        <v>NA</v>
      </c>
      <c r="P98" s="18" t="str">
        <f>IF('P09'!$D83="NT","NT",IF($H$98="NCT","NC",IF('P09'!$D83="NC","NC",IF($H$98="CT","C",'P09'!$D83))))</f>
        <v>NA</v>
      </c>
      <c r="Q98" s="18" t="str">
        <f>IF('P10'!$D83="NT","NT",IF($H$98="NCT","NC",IF('P10'!$D83="NC","NC",IF($H$98="CT","C",'P10'!$D83))))</f>
        <v>NA</v>
      </c>
      <c r="R98" s="53"/>
    </row>
    <row r="99" spans="1:18" ht="57">
      <c r="A99" s="123"/>
      <c r="B99" s="43" t="s">
        <v>193</v>
      </c>
      <c r="C99" s="44" t="s">
        <v>194</v>
      </c>
      <c r="D99" s="43" t="str">
        <f t="shared" si="21"/>
        <v>NA</v>
      </c>
      <c r="E99" s="38">
        <f t="shared" si="22"/>
        <v>0</v>
      </c>
      <c r="F99" s="39">
        <f t="shared" si="23"/>
        <v>0</v>
      </c>
      <c r="G99" s="45">
        <f t="shared" si="24"/>
        <v>10</v>
      </c>
      <c r="H99" s="18" t="str">
        <f>'P01'!$D84</f>
        <v>NA</v>
      </c>
      <c r="I99" s="18" t="str">
        <f>IF('P02'!$D84="NT","NT",IF($H$99="NCT","NC",IF('P02'!$D84="NC","NC",IF($H$99="CT","C",'P02'!$D84))))</f>
        <v>NA</v>
      </c>
      <c r="J99" s="18" t="str">
        <f>IF('P03'!$D84="NT","NT",IF($H$99="NCT","NC",IF('P03'!$D84="NC","NC",IF($H$99="CT","C",'P03'!$D84))))</f>
        <v>NA</v>
      </c>
      <c r="K99" s="18" t="str">
        <f>IF('P04'!$D84="NT","NT",IF($H$99="NCT","NC",IF('P04'!$D84="NC","NC",IF($H$99="CT","C",'P04'!$D84))))</f>
        <v>NA</v>
      </c>
      <c r="L99" s="18" t="str">
        <f>IF('P05'!$D84="NT","NT",IF($H$99="NCT","NC",IF('P05'!$D84="NC","NC",IF($H$99="CT","C",'P05'!$D84))))</f>
        <v>NA</v>
      </c>
      <c r="M99" s="18" t="str">
        <f>IF('P06'!$D84="NT","NT",IF($H$99="NCT","NC",IF('P06'!$D84="NC","NC",IF($H$99="CT","C",'P06'!$D84))))</f>
        <v>NA</v>
      </c>
      <c r="N99" s="18" t="str">
        <f>IF('P07'!$D84="NT","NT",IF($H$99="NCT","NC",IF('P07'!$D84="NC","NC",IF($H$99="CT","C",'P07'!$D84))))</f>
        <v>NA</v>
      </c>
      <c r="O99" s="18" t="str">
        <f>IF('P08'!$D84="NT","NT",IF($H$99="NCT","NC",IF('P08'!$D84="NC","NC",IF($H$99="CT","C",'P08'!$D84))))</f>
        <v>NA</v>
      </c>
      <c r="P99" s="18" t="str">
        <f>IF('P09'!$D84="NT","NT",IF($H$99="NCT","NC",IF('P09'!$D84="NC","NC",IF($H$99="CT","C",'P09'!$D84))))</f>
        <v>NA</v>
      </c>
      <c r="Q99" s="18" t="str">
        <f>IF('P10'!$D84="NT","NT",IF($H$99="NCT","NC",IF('P10'!$D84="NC","NC",IF($H$99="CT","C",'P10'!$D84))))</f>
        <v>NA</v>
      </c>
      <c r="R99" s="53"/>
    </row>
    <row r="100" spans="1:18" ht="85.5">
      <c r="A100" s="123"/>
      <c r="B100" s="43" t="s">
        <v>195</v>
      </c>
      <c r="C100" s="44" t="s">
        <v>196</v>
      </c>
      <c r="D100" s="43" t="str">
        <f t="shared" si="21"/>
        <v>NA</v>
      </c>
      <c r="E100" s="38">
        <f t="shared" si="22"/>
        <v>0</v>
      </c>
      <c r="F100" s="39">
        <f t="shared" si="23"/>
        <v>0</v>
      </c>
      <c r="G100" s="45">
        <f t="shared" si="24"/>
        <v>10</v>
      </c>
      <c r="H100" s="18" t="str">
        <f>'P01'!$D85</f>
        <v>NA</v>
      </c>
      <c r="I100" s="18" t="str">
        <f>IF('P02'!$D85="NT","NT",IF($H$100="NCT","NC",IF('P02'!$D85="NC","NC",IF($H$100="CT","C",'P02'!$D85))))</f>
        <v>NA</v>
      </c>
      <c r="J100" s="18" t="str">
        <f>IF('P03'!$D85="NT","NT",IF($H$100="NCT","NC",IF('P03'!$D85="NC","NC",IF($H$100="CT","C",'P03'!$D85))))</f>
        <v>NA</v>
      </c>
      <c r="K100" s="18" t="str">
        <f>IF('P04'!$D85="NT","NT",IF($H$100="NCT","NC",IF('P04'!$D85="NC","NC",IF($H$100="CT","C",'P04'!$D85))))</f>
        <v>NA</v>
      </c>
      <c r="L100" s="18" t="str">
        <f>IF('P05'!$D85="NT","NT",IF($H$100="NCT","NC",IF('P05'!$D85="NC","NC",IF($H$100="CT","C",'P05'!$D85))))</f>
        <v>NA</v>
      </c>
      <c r="M100" s="18" t="str">
        <f>IF('P06'!$D85="NT","NT",IF($H$100="NCT","NC",IF('P06'!$D85="NC","NC",IF($H$100="CT","C",'P06'!$D85))))</f>
        <v>NA</v>
      </c>
      <c r="N100" s="18" t="str">
        <f>IF('P07'!$D85="NT","NT",IF($H$100="NCT","NC",IF('P07'!$D85="NC","NC",IF($H$100="CT","C",'P07'!$D85))))</f>
        <v>NA</v>
      </c>
      <c r="O100" s="18" t="str">
        <f>IF('P08'!$D85="NT","NT",IF($H$100="NCT","NC",IF('P08'!$D85="NC","NC",IF($H$100="CT","C",'P08'!$D85))))</f>
        <v>NA</v>
      </c>
      <c r="P100" s="18" t="str">
        <f>IF('P09'!$D85="NT","NT",IF($H$100="NCT","NC",IF('P09'!$D85="NC","NC",IF($H$100="CT","C",'P09'!$D85))))</f>
        <v>NA</v>
      </c>
      <c r="Q100" s="18" t="str">
        <f>IF('P10'!$D85="NT","NT",IF($H$100="NCT","NC",IF('P10'!$D85="NC","NC",IF($H$100="CT","C",'P10'!$D85))))</f>
        <v>NA</v>
      </c>
      <c r="R100" s="53"/>
    </row>
    <row r="101" spans="1:18" ht="57">
      <c r="A101" s="123"/>
      <c r="B101" s="43" t="s">
        <v>197</v>
      </c>
      <c r="C101" s="44" t="s">
        <v>198</v>
      </c>
      <c r="D101" s="43" t="str">
        <f t="shared" si="21"/>
        <v>NC</v>
      </c>
      <c r="E101" s="38">
        <f t="shared" si="22"/>
        <v>0</v>
      </c>
      <c r="F101" s="39">
        <f t="shared" si="23"/>
        <v>9</v>
      </c>
      <c r="G101" s="45">
        <f t="shared" si="24"/>
        <v>0</v>
      </c>
      <c r="H101" s="18" t="str">
        <f>'P01'!$D86</f>
        <v>NCT</v>
      </c>
      <c r="I101" s="18" t="str">
        <f>IF('P02'!$D86="NT","NT",IF($H$101="NCT","NC",IF('P02'!$D86="NC","NC",IF($H$101="CT","C",'P02'!$D86))))</f>
        <v>NC</v>
      </c>
      <c r="J101" s="18" t="str">
        <f>IF('P03'!$D86="NT","NT",IF($H$101="NCT","NC",IF('P03'!$D86="NC","NC",IF($H$101="CT","C",'P03'!$D86))))</f>
        <v>NC</v>
      </c>
      <c r="K101" s="18" t="str">
        <f>IF('P04'!$D86="NT","NT",IF($H$101="NCT","NC",IF('P04'!$D86="NC","NC",IF($H$101="CT","C",'P04'!$D86))))</f>
        <v>NC</v>
      </c>
      <c r="L101" s="18" t="str">
        <f>IF('P05'!$D86="NT","NT",IF($H$101="NCT","NC",IF('P05'!$D86="NC","NC",IF($H$101="CT","C",'P05'!$D86))))</f>
        <v>NC</v>
      </c>
      <c r="M101" s="18" t="str">
        <f>IF('P06'!$D86="NT","NT",IF($H$101="NCT","NC",IF('P06'!$D86="NC","NC",IF($H$101="CT","C",'P06'!$D86))))</f>
        <v>NC</v>
      </c>
      <c r="N101" s="18" t="str">
        <f>IF('P07'!$D86="NT","NT",IF($H$101="NCT","NC",IF('P07'!$D86="NC","NC",IF($H$101="CT","C",'P07'!$D86))))</f>
        <v>NC</v>
      </c>
      <c r="O101" s="18" t="str">
        <f>IF('P08'!$D86="NT","NT",IF($H$101="NCT","NC",IF('P08'!$D86="NC","NC",IF($H$101="CT","C",'P08'!$D86))))</f>
        <v>NC</v>
      </c>
      <c r="P101" s="18" t="str">
        <f>IF('P09'!$D86="NT","NT",IF($H$101="NCT","NC",IF('P09'!$D86="NC","NC",IF($H$101="CT","C",'P09'!$D86))))</f>
        <v>NC</v>
      </c>
      <c r="Q101" s="18" t="str">
        <f>IF('P10'!$D86="NT","NT",IF($H$101="NCT","NC",IF('P10'!$D86="NC","NC",IF($H$101="CT","C",'P10'!$D86))))</f>
        <v>NC</v>
      </c>
      <c r="R101" s="53"/>
    </row>
    <row r="102" spans="1:18">
      <c r="A102" s="35"/>
      <c r="B102" s="32"/>
      <c r="C102" s="32"/>
      <c r="D102" s="33"/>
      <c r="E102" s="36">
        <f>SUM(E89:E101)</f>
        <v>30</v>
      </c>
      <c r="F102" s="37">
        <f>SUM(F89:F101)</f>
        <v>29</v>
      </c>
      <c r="G102" s="46">
        <f>SUM(G89:G101)</f>
        <v>65</v>
      </c>
      <c r="H102" s="32"/>
      <c r="I102" s="32"/>
      <c r="J102" s="32"/>
      <c r="K102" s="32"/>
      <c r="L102" s="32"/>
      <c r="M102" s="32"/>
      <c r="N102" s="32"/>
      <c r="O102" s="32"/>
      <c r="P102" s="32"/>
      <c r="Q102" s="32"/>
      <c r="R102" s="53"/>
    </row>
    <row r="103" spans="1:18" ht="60" customHeight="1">
      <c r="A103" s="122" t="s">
        <v>27</v>
      </c>
      <c r="B103" s="43" t="s">
        <v>199</v>
      </c>
      <c r="C103" s="44" t="s">
        <v>200</v>
      </c>
      <c r="D103" s="43" t="str">
        <f t="shared" si="21"/>
        <v>C</v>
      </c>
      <c r="E103" s="38">
        <f t="shared" ref="E103:E113" si="25">COUNTIF(H103:Q103,"C")</f>
        <v>9</v>
      </c>
      <c r="F103" s="39">
        <f t="shared" ref="F103:F113" si="26">COUNTIF(H103:Q103,"NC")</f>
        <v>0</v>
      </c>
      <c r="G103" s="45">
        <f t="shared" ref="G103:G113" si="27">COUNTIF(H103:Q103,"NA")</f>
        <v>0</v>
      </c>
      <c r="H103" s="18" t="str">
        <f>'P01'!$D87</f>
        <v>CT</v>
      </c>
      <c r="I103" s="18" t="str">
        <f>IF('P02'!$D87="NT","NT",IF($H$103="NCT","NC",IF('P02'!$D87="NC","NC",IF($H$103="CT","C",'P02'!$D87))))</f>
        <v>C</v>
      </c>
      <c r="J103" s="18" t="str">
        <f>IF('P03'!$D87="NT","NT",IF($H$103="NCT","NC",IF('P03'!$D87="NC","NC",IF($H$103="CT","C",'P03'!$D87))))</f>
        <v>C</v>
      </c>
      <c r="K103" s="18" t="str">
        <f>IF('P04'!$D87="NT","NT",IF($H$103="NCT","NC",IF('P04'!$D87="NC","NC",IF($H$103="CT","C",'P04'!$D87))))</f>
        <v>C</v>
      </c>
      <c r="L103" s="18" t="str">
        <f>IF('P05'!$D87="NT","NT",IF($H$103="NCT","NC",IF('P05'!$D87="NC","NC",IF($H$103="CT","C",'P05'!$D87))))</f>
        <v>C</v>
      </c>
      <c r="M103" s="18" t="str">
        <f>IF('P06'!$D87="NT","NT",IF($H$103="NCT","NC",IF('P06'!$D87="NC","NC",IF($H$103="CT","C",'P06'!$D87))))</f>
        <v>C</v>
      </c>
      <c r="N103" s="18" t="str">
        <f>IF('P07'!$D87="NT","NT",IF($H$103="NCT","NC",IF('P07'!$D87="NC","NC",IF($H$103="CT","C",'P07'!$D87))))</f>
        <v>C</v>
      </c>
      <c r="O103" s="18" t="str">
        <f>IF('P08'!$D87="NT","NT",IF($H$103="NCT","NC",IF('P08'!$D87="NC","NC",IF($H$103="CT","C",'P08'!$D87))))</f>
        <v>C</v>
      </c>
      <c r="P103" s="18" t="str">
        <f>IF('P09'!$D87="NT","NT",IF($H$103="NCT","NC",IF('P09'!$D87="NC","NC",IF($H$103="CT","C",'P09'!$D87))))</f>
        <v>C</v>
      </c>
      <c r="Q103" s="18" t="str">
        <f>IF('P10'!$D87="NT","NT",IF($H$103="NCT","NC",IF('P10'!$D87="NC","NC",IF($H$103="CT","C",'P10'!$D87))))</f>
        <v>C</v>
      </c>
      <c r="R103" s="53"/>
    </row>
    <row r="104" spans="1:18" ht="42.75">
      <c r="A104" s="123"/>
      <c r="B104" s="43" t="s">
        <v>201</v>
      </c>
      <c r="C104" s="44" t="s">
        <v>202</v>
      </c>
      <c r="D104" s="43" t="str">
        <f t="shared" si="21"/>
        <v>C</v>
      </c>
      <c r="E104" s="38">
        <f t="shared" si="25"/>
        <v>9</v>
      </c>
      <c r="F104" s="39">
        <f t="shared" si="26"/>
        <v>0</v>
      </c>
      <c r="G104" s="45">
        <f t="shared" si="27"/>
        <v>0</v>
      </c>
      <c r="H104" s="18" t="str">
        <f>'P01'!$D88</f>
        <v>CT</v>
      </c>
      <c r="I104" s="18" t="str">
        <f>IF('P02'!$D88="NT","NT",IF($H$104="NCT","NC",IF('P02'!$D88="NC","NC",IF($H$104="CT","C",'P02'!$D88))))</f>
        <v>C</v>
      </c>
      <c r="J104" s="18" t="str">
        <f>IF('P03'!$D88="NT","NT",IF($H$104="NCT","NC",IF('P03'!$D88="NC","NC",IF($H$104="CT","C",'P03'!$D88))))</f>
        <v>C</v>
      </c>
      <c r="K104" s="18" t="str">
        <f>IF('P04'!$D88="NT","NT",IF($H$104="NCT","NC",IF('P04'!$D88="NC","NC",IF($H$104="CT","C",'P04'!$D88))))</f>
        <v>C</v>
      </c>
      <c r="L104" s="18" t="str">
        <f>IF('P05'!$D88="NT","NT",IF($H$104="NCT","NC",IF('P05'!$D88="NC","NC",IF($H$104="CT","C",'P05'!$D88))))</f>
        <v>C</v>
      </c>
      <c r="M104" s="18" t="str">
        <f>IF('P06'!$D88="NT","NT",IF($H$104="NCT","NC",IF('P06'!$D88="NC","NC",IF($H$104="CT","C",'P06'!$D88))))</f>
        <v>C</v>
      </c>
      <c r="N104" s="18" t="str">
        <f>IF('P07'!$D88="NT","NT",IF($H$104="NCT","NC",IF('P07'!$D88="NC","NC",IF($H$104="CT","C",'P07'!$D88))))</f>
        <v>C</v>
      </c>
      <c r="O104" s="18" t="str">
        <f>IF('P08'!$D88="NT","NT",IF($H$104="NCT","NC",IF('P08'!$D88="NC","NC",IF($H$104="CT","C",'P08'!$D88))))</f>
        <v>C</v>
      </c>
      <c r="P104" s="18" t="str">
        <f>IF('P09'!$D88="NT","NT",IF($H$104="NCT","NC",IF('P09'!$D88="NC","NC",IF($H$104="CT","C",'P09'!$D88))))</f>
        <v>C</v>
      </c>
      <c r="Q104" s="18" t="str">
        <f>IF('P10'!$D88="NT","NT",IF($H$104="NCT","NC",IF('P10'!$D88="NC","NC",IF($H$104="CT","C",'P10'!$D88))))</f>
        <v>C</v>
      </c>
      <c r="R104" s="53"/>
    </row>
    <row r="105" spans="1:18">
      <c r="A105" s="123"/>
      <c r="B105" s="43" t="s">
        <v>203</v>
      </c>
      <c r="C105" s="44" t="s">
        <v>204</v>
      </c>
      <c r="D105" s="43" t="str">
        <f t="shared" si="21"/>
        <v>C</v>
      </c>
      <c r="E105" s="38">
        <f t="shared" si="25"/>
        <v>1</v>
      </c>
      <c r="F105" s="39">
        <f t="shared" si="26"/>
        <v>0</v>
      </c>
      <c r="G105" s="45">
        <f t="shared" si="27"/>
        <v>9</v>
      </c>
      <c r="H105" s="18" t="str">
        <f>'P01'!$D89</f>
        <v>NA</v>
      </c>
      <c r="I105" s="18" t="str">
        <f>IF('P02'!$D89="NT","NT",IF($H$105="NCT","NC",IF('P02'!$D89="NC","NC",IF($H$105="CT","C",'P02'!$D89))))</f>
        <v>NA</v>
      </c>
      <c r="J105" s="18" t="str">
        <f>IF('P03'!$D89="NT","NT",IF($H$105="NCT","NC",IF('P03'!$D89="NC","NC",IF($H$105="CT","C",'P03'!$D89))))</f>
        <v>NA</v>
      </c>
      <c r="K105" s="18" t="str">
        <f>IF('P04'!$D89="NT","NT",IF($H$105="NCT","NC",IF('P04'!$D89="NC","NC",IF($H$105="CT","C",'P04'!$D89))))</f>
        <v>NA</v>
      </c>
      <c r="L105" s="18" t="str">
        <f>IF('P05'!$D89="NT","NT",IF($H$105="NCT","NC",IF('P05'!$D89="NC","NC",IF($H$105="CT","C",'P05'!$D89))))</f>
        <v>NA</v>
      </c>
      <c r="M105" s="18" t="str">
        <f>IF('P06'!$D89="NT","NT",IF($H$105="NCT","NC",IF('P06'!$D89="NC","NC",IF($H$105="CT","C",'P06'!$D89))))</f>
        <v>C</v>
      </c>
      <c r="N105" s="18" t="str">
        <f>IF('P07'!$D89="NT","NT",IF($H$105="NCT","NC",IF('P07'!$D89="NC","NC",IF($H$105="CT","C",'P07'!$D89))))</f>
        <v>NA</v>
      </c>
      <c r="O105" s="18" t="str">
        <f>IF('P08'!$D89="NT","NT",IF($H$105="NCT","NC",IF('P08'!$D89="NC","NC",IF($H$105="CT","C",'P08'!$D89))))</f>
        <v>NA</v>
      </c>
      <c r="P105" s="18" t="str">
        <f>IF('P09'!$D89="NT","NT",IF($H$105="NCT","NC",IF('P09'!$D89="NC","NC",IF($H$105="CT","C",'P09'!$D89))))</f>
        <v>NA</v>
      </c>
      <c r="Q105" s="18" t="str">
        <f>IF('P10'!$D89="NT","NT",IF($H$105="NCT","NC",IF('P10'!$D89="NC","NC",IF($H$105="CT","C",'P10'!$D89))))</f>
        <v>NA</v>
      </c>
      <c r="R105" s="53"/>
    </row>
    <row r="106" spans="1:18" ht="42.75">
      <c r="A106" s="123"/>
      <c r="B106" s="43" t="s">
        <v>205</v>
      </c>
      <c r="C106" s="44" t="s">
        <v>206</v>
      </c>
      <c r="D106" s="43" t="str">
        <f t="shared" si="21"/>
        <v>C</v>
      </c>
      <c r="E106" s="38">
        <f t="shared" si="25"/>
        <v>9</v>
      </c>
      <c r="F106" s="39">
        <f t="shared" si="26"/>
        <v>0</v>
      </c>
      <c r="G106" s="45">
        <f t="shared" si="27"/>
        <v>0</v>
      </c>
      <c r="H106" s="18" t="str">
        <f>'P01'!$D90</f>
        <v>CT</v>
      </c>
      <c r="I106" s="18" t="str">
        <f>IF('P02'!$D90="NT","NT",IF($H$106="NCT","NC",IF('P02'!$D90="NC","NC",IF($H$106="CT","C",'P02'!$D90))))</f>
        <v>C</v>
      </c>
      <c r="J106" s="18" t="str">
        <f>IF('P03'!$D90="NT","NT",IF($H$106="NCT","NC",IF('P03'!$D90="NC","NC",IF($H$106="CT","C",'P03'!$D90))))</f>
        <v>C</v>
      </c>
      <c r="K106" s="18" t="str">
        <f>IF('P04'!$D90="NT","NT",IF($H$106="NCT","NC",IF('P04'!$D90="NC","NC",IF($H$106="CT","C",'P04'!$D90))))</f>
        <v>C</v>
      </c>
      <c r="L106" s="18" t="str">
        <f>IF('P05'!$D90="NT","NT",IF($H$106="NCT","NC",IF('P05'!$D90="NC","NC",IF($H$106="CT","C",'P05'!$D90))))</f>
        <v>C</v>
      </c>
      <c r="M106" s="18" t="str">
        <f>IF('P06'!$D90="NT","NT",IF($H$106="NCT","NC",IF('P06'!$D90="NC","NC",IF($H$106="CT","C",'P06'!$D90))))</f>
        <v>C</v>
      </c>
      <c r="N106" s="18" t="str">
        <f>IF('P07'!$D90="NT","NT",IF($H$106="NCT","NC",IF('P07'!$D90="NC","NC",IF($H$106="CT","C",'P07'!$D90))))</f>
        <v>C</v>
      </c>
      <c r="O106" s="18" t="str">
        <f>IF('P08'!$D90="NT","NT",IF($H$106="NCT","NC",IF('P08'!$D90="NC","NC",IF($H$106="CT","C",'P08'!$D90))))</f>
        <v>C</v>
      </c>
      <c r="P106" s="18" t="str">
        <f>IF('P09'!$D90="NT","NT",IF($H$106="NCT","NC",IF('P09'!$D90="NC","NC",IF($H$106="CT","C",'P09'!$D90))))</f>
        <v>C</v>
      </c>
      <c r="Q106" s="18" t="str">
        <f>IF('P10'!$D90="NT","NT",IF($H$106="NCT","NC",IF('P10'!$D90="NC","NC",IF($H$106="CT","C",'P10'!$D90))))</f>
        <v>C</v>
      </c>
      <c r="R106" s="53"/>
    </row>
    <row r="107" spans="1:18" ht="42.75">
      <c r="A107" s="123"/>
      <c r="B107" s="43" t="s">
        <v>207</v>
      </c>
      <c r="C107" s="44" t="s">
        <v>208</v>
      </c>
      <c r="D107" s="43" t="str">
        <f t="shared" si="21"/>
        <v>C</v>
      </c>
      <c r="E107" s="38">
        <f t="shared" si="25"/>
        <v>9</v>
      </c>
      <c r="F107" s="39">
        <f t="shared" si="26"/>
        <v>0</v>
      </c>
      <c r="G107" s="45">
        <f t="shared" si="27"/>
        <v>0</v>
      </c>
      <c r="H107" s="18" t="str">
        <f>'P01'!$D91</f>
        <v>CT</v>
      </c>
      <c r="I107" s="18" t="str">
        <f>IF('P02'!$D91="NT","NT",IF($H$107="NCT","NC",IF('P02'!$D91="NC","NC",IF($H$107="CT","C",'P02'!$D91))))</f>
        <v>C</v>
      </c>
      <c r="J107" s="18" t="str">
        <f>IF('P03'!$D91="NT","NT",IF($H$107="NCT","NC",IF('P03'!$D91="NC","NC",IF($H$107="CT","C",'P03'!$D91))))</f>
        <v>C</v>
      </c>
      <c r="K107" s="18" t="str">
        <f>IF('P04'!$D91="NT","NT",IF($H$107="NCT","NC",IF('P04'!$D91="NC","NC",IF($H$107="CT","C",'P04'!$D91))))</f>
        <v>C</v>
      </c>
      <c r="L107" s="18" t="str">
        <f>IF('P05'!$D91="NT","NT",IF($H$107="NCT","NC",IF('P05'!$D91="NC","NC",IF($H$107="CT","C",'P05'!$D91))))</f>
        <v>C</v>
      </c>
      <c r="M107" s="18" t="str">
        <f>IF('P06'!$D91="NT","NT",IF($H$107="NCT","NC",IF('P06'!$D91="NC","NC",IF($H$107="CT","C",'P06'!$D91))))</f>
        <v>C</v>
      </c>
      <c r="N107" s="18" t="str">
        <f>IF('P07'!$D91="NT","NT",IF($H$107="NCT","NC",IF('P07'!$D91="NC","NC",IF($H$107="CT","C",'P07'!$D91))))</f>
        <v>C</v>
      </c>
      <c r="O107" s="18" t="str">
        <f>IF('P08'!$D91="NT","NT",IF($H$107="NCT","NC",IF('P08'!$D91="NC","NC",IF($H$107="CT","C",'P08'!$D91))))</f>
        <v>C</v>
      </c>
      <c r="P107" s="18" t="str">
        <f>IF('P09'!$D91="NT","NT",IF($H$107="NCT","NC",IF('P09'!$D91="NC","NC",IF($H$107="CT","C",'P09'!$D91))))</f>
        <v>C</v>
      </c>
      <c r="Q107" s="18" t="str">
        <f>IF('P10'!$D91="NT","NT",IF($H$107="NCT","NC",IF('P10'!$D91="NC","NC",IF($H$107="CT","C",'P10'!$D91))))</f>
        <v>C</v>
      </c>
      <c r="R107" s="53"/>
    </row>
    <row r="108" spans="1:18" ht="85.5">
      <c r="A108" s="123"/>
      <c r="B108" s="43" t="s">
        <v>209</v>
      </c>
      <c r="C108" s="44" t="s">
        <v>210</v>
      </c>
      <c r="D108" s="43" t="str">
        <f t="shared" si="21"/>
        <v>C</v>
      </c>
      <c r="E108" s="38">
        <f t="shared" si="25"/>
        <v>9</v>
      </c>
      <c r="F108" s="39">
        <f t="shared" si="26"/>
        <v>0</v>
      </c>
      <c r="G108" s="45">
        <f t="shared" si="27"/>
        <v>0</v>
      </c>
      <c r="H108" s="18" t="str">
        <f>'P01'!$D92</f>
        <v>CT</v>
      </c>
      <c r="I108" s="18" t="str">
        <f>IF('P02'!$D92="NT","NT",IF($H$108="NCT","NC",IF('P02'!$D92="NC","NC",IF($H$108="CT","C",'P02'!$D92))))</f>
        <v>C</v>
      </c>
      <c r="J108" s="18" t="str">
        <f>IF('P03'!$D92="NT","NT",IF($H$108="NCT","NC",IF('P03'!$D92="NC","NC",IF($H$108="CT","C",'P03'!$D92))))</f>
        <v>C</v>
      </c>
      <c r="K108" s="18" t="str">
        <f>IF('P04'!$D92="NT","NT",IF($H$108="NCT","NC",IF('P04'!$D92="NC","NC",IF($H$108="CT","C",'P04'!$D92))))</f>
        <v>C</v>
      </c>
      <c r="L108" s="18" t="str">
        <f>IF('P05'!$D92="NT","NT",IF($H$108="NCT","NC",IF('P05'!$D92="NC","NC",IF($H$108="CT","C",'P05'!$D92))))</f>
        <v>C</v>
      </c>
      <c r="M108" s="18" t="str">
        <f>IF('P06'!$D92="NT","NT",IF($H$108="NCT","NC",IF('P06'!$D92="NC","NC",IF($H$108="CT","C",'P06'!$D92))))</f>
        <v>C</v>
      </c>
      <c r="N108" s="18" t="str">
        <f>IF('P07'!$D92="NT","NT",IF($H$108="NCT","NC",IF('P07'!$D92="NC","NC",IF($H$108="CT","C",'P07'!$D92))))</f>
        <v>C</v>
      </c>
      <c r="O108" s="18" t="str">
        <f>IF('P08'!$D92="NT","NT",IF($H$108="NCT","NC",IF('P08'!$D92="NC","NC",IF($H$108="CT","C",'P08'!$D92))))</f>
        <v>C</v>
      </c>
      <c r="P108" s="18" t="str">
        <f>IF('P09'!$D92="NT","NT",IF($H$108="NCT","NC",IF('P09'!$D92="NC","NC",IF($H$108="CT","C",'P09'!$D92))))</f>
        <v>C</v>
      </c>
      <c r="Q108" s="18" t="str">
        <f>IF('P10'!$D92="NT","NT",IF($H$108="NCT","NC",IF('P10'!$D92="NC","NC",IF($H$108="CT","C",'P10'!$D92))))</f>
        <v>C</v>
      </c>
      <c r="R108" s="53"/>
    </row>
    <row r="109" spans="1:18" ht="42.75">
      <c r="A109" s="123"/>
      <c r="B109" s="43" t="s">
        <v>211</v>
      </c>
      <c r="C109" s="44" t="s">
        <v>212</v>
      </c>
      <c r="D109" s="43" t="str">
        <f t="shared" si="21"/>
        <v>C</v>
      </c>
      <c r="E109" s="38">
        <f t="shared" si="25"/>
        <v>9</v>
      </c>
      <c r="F109" s="39">
        <f t="shared" si="26"/>
        <v>0</v>
      </c>
      <c r="G109" s="45">
        <f t="shared" si="27"/>
        <v>0</v>
      </c>
      <c r="H109" s="18" t="str">
        <f>'P01'!$D93</f>
        <v>CT</v>
      </c>
      <c r="I109" s="18" t="str">
        <f>IF('P02'!$D93="NT","NT",IF($H$109="NCT","NC",IF('P02'!$D93="NC","NC",IF($H$109="CT","C",'P02'!$D93))))</f>
        <v>C</v>
      </c>
      <c r="J109" s="18" t="str">
        <f>IF('P03'!$D93="NT","NT",IF($H$109="NCT","NC",IF('P03'!$D93="NC","NC",IF($H$109="CT","C",'P03'!$D93))))</f>
        <v>C</v>
      </c>
      <c r="K109" s="18" t="str">
        <f>IF('P04'!$D93="NT","NT",IF($H$109="NCT","NC",IF('P04'!$D93="NC","NC",IF($H$109="CT","C",'P04'!$D93))))</f>
        <v>C</v>
      </c>
      <c r="L109" s="18" t="str">
        <f>IF('P05'!$D93="NT","NT",IF($H$109="NCT","NC",IF('P05'!$D93="NC","NC",IF($H$109="CT","C",'P05'!$D93))))</f>
        <v>C</v>
      </c>
      <c r="M109" s="18" t="str">
        <f>IF('P06'!$D93="NT","NT",IF($H$109="NCT","NC",IF('P06'!$D93="NC","NC",IF($H$109="CT","C",'P06'!$D93))))</f>
        <v>C</v>
      </c>
      <c r="N109" s="18" t="str">
        <f>IF('P07'!$D93="NT","NT",IF($H$109="NCT","NC",IF('P07'!$D93="NC","NC",IF($H$109="CT","C",'P07'!$D93))))</f>
        <v>C</v>
      </c>
      <c r="O109" s="18" t="str">
        <f>IF('P08'!$D93="NT","NT",IF($H$109="NCT","NC",IF('P08'!$D93="NC","NC",IF($H$109="CT","C",'P08'!$D93))))</f>
        <v>C</v>
      </c>
      <c r="P109" s="18" t="str">
        <f>IF('P09'!$D93="NT","NT",IF($H$109="NCT","NC",IF('P09'!$D93="NC","NC",IF($H$109="CT","C",'P09'!$D93))))</f>
        <v>C</v>
      </c>
      <c r="Q109" s="18" t="str">
        <f>IF('P10'!$D93="NT","NT",IF($H$109="NCT","NC",IF('P10'!$D93="NC","NC",IF($H$109="CT","C",'P10'!$D93))))</f>
        <v>C</v>
      </c>
      <c r="R109" s="53"/>
    </row>
    <row r="110" spans="1:18" ht="28.5">
      <c r="A110" s="123"/>
      <c r="B110" s="43" t="s">
        <v>213</v>
      </c>
      <c r="C110" s="44" t="s">
        <v>214</v>
      </c>
      <c r="D110" s="43" t="str">
        <f t="shared" si="21"/>
        <v>NC</v>
      </c>
      <c r="E110" s="38">
        <f t="shared" si="25"/>
        <v>0</v>
      </c>
      <c r="F110" s="39">
        <f t="shared" si="26"/>
        <v>9</v>
      </c>
      <c r="G110" s="45">
        <f t="shared" si="27"/>
        <v>0</v>
      </c>
      <c r="H110" s="18" t="str">
        <f>'P01'!$D94</f>
        <v>NCT</v>
      </c>
      <c r="I110" s="18" t="str">
        <f>IF('P02'!$D94="NT","NT",IF($H$110="NCT","NC",IF('P02'!$D94="NC","NC",IF($H$110="CT","C",'P02'!$D94))))</f>
        <v>NC</v>
      </c>
      <c r="J110" s="18" t="str">
        <f>IF('P03'!$D94="NT","NT",IF($H$110="NCT","NC",IF('P03'!$D94="NC","NC",IF($H$110="CT","C",'P03'!$D94))))</f>
        <v>NC</v>
      </c>
      <c r="K110" s="18" t="str">
        <f>IF('P04'!$D94="NT","NT",IF($H$110="NCT","NC",IF('P04'!$D94="NC","NC",IF($H$110="CT","C",'P04'!$D94))))</f>
        <v>NC</v>
      </c>
      <c r="L110" s="18" t="str">
        <f>IF('P05'!$D94="NT","NT",IF($H$110="NCT","NC",IF('P05'!$D94="NC","NC",IF($H$110="CT","C",'P05'!$D94))))</f>
        <v>NC</v>
      </c>
      <c r="M110" s="18" t="str">
        <f>IF('P06'!$D94="NT","NT",IF($H$110="NCT","NC",IF('P06'!$D94="NC","NC",IF($H$110="CT","C",'P06'!$D94))))</f>
        <v>NC</v>
      </c>
      <c r="N110" s="18" t="str">
        <f>IF('P07'!$D94="NT","NT",IF($H$110="NCT","NC",IF('P07'!$D94="NC","NC",IF($H$110="CT","C",'P07'!$D94))))</f>
        <v>NC</v>
      </c>
      <c r="O110" s="18" t="str">
        <f>IF('P08'!$D94="NT","NT",IF($H$110="NCT","NC",IF('P08'!$D94="NC","NC",IF($H$110="CT","C",'P08'!$D94))))</f>
        <v>NC</v>
      </c>
      <c r="P110" s="18" t="str">
        <f>IF('P09'!$D94="NT","NT",IF($H$110="NCT","NC",IF('P09'!$D94="NC","NC",IF($H$110="CT","C",'P09'!$D94))))</f>
        <v>NC</v>
      </c>
      <c r="Q110" s="18" t="str">
        <f>IF('P10'!$D94="NT","NT",IF($H$110="NCT","NC",IF('P10'!$D94="NC","NC",IF($H$110="CT","C",'P10'!$D94))))</f>
        <v>NC</v>
      </c>
      <c r="R110" s="53"/>
    </row>
    <row r="111" spans="1:18" ht="42.75">
      <c r="A111" s="123"/>
      <c r="B111" s="43" t="s">
        <v>215</v>
      </c>
      <c r="C111" s="44" t="s">
        <v>216</v>
      </c>
      <c r="D111" s="43" t="str">
        <f t="shared" si="21"/>
        <v>C</v>
      </c>
      <c r="E111" s="38">
        <f t="shared" si="25"/>
        <v>10</v>
      </c>
      <c r="F111" s="39">
        <f t="shared" si="26"/>
        <v>0</v>
      </c>
      <c r="G111" s="45">
        <f t="shared" si="27"/>
        <v>0</v>
      </c>
      <c r="H111" s="18" t="str">
        <f>'P01'!$D95</f>
        <v>C</v>
      </c>
      <c r="I111" s="18" t="str">
        <f>IF('P02'!$D95="NT","NT",IF($H$111="NCT","NC",IF('P02'!$D95="NC","NC",IF($H$111="CT","C",'P02'!$D95))))</f>
        <v>C</v>
      </c>
      <c r="J111" s="18" t="str">
        <f>IF('P03'!$D95="NT","NT",IF($H$111="NCT","NC",IF('P03'!$D95="NC","NC",IF($H$111="CT","C",'P03'!$D95))))</f>
        <v>C</v>
      </c>
      <c r="K111" s="18" t="str">
        <f>IF('P04'!$D95="NT","NT",IF($H$111="NCT","NC",IF('P04'!$D95="NC","NC",IF($H$111="CT","C",'P04'!$D95))))</f>
        <v>C</v>
      </c>
      <c r="L111" s="18" t="str">
        <f>IF('P05'!$D95="NT","NT",IF($H$111="NCT","NC",IF('P05'!$D95="NC","NC",IF($H$111="CT","C",'P05'!$D95))))</f>
        <v>C</v>
      </c>
      <c r="M111" s="18" t="str">
        <f>IF('P06'!$D95="NT","NT",IF($H$111="NCT","NC",IF('P06'!$D95="NC","NC",IF($H$111="CT","C",'P06'!$D95))))</f>
        <v>C</v>
      </c>
      <c r="N111" s="18" t="str">
        <f>IF('P07'!$D95="NT","NT",IF($H$111="NCT","NC",IF('P07'!$D95="NC","NC",IF($H$111="CT","C",'P07'!$D95))))</f>
        <v>C</v>
      </c>
      <c r="O111" s="18" t="str">
        <f>IF('P08'!$D95="NT","NT",IF($H$111="NCT","NC",IF('P08'!$D95="NC","NC",IF($H$111="CT","C",'P08'!$D95))))</f>
        <v>C</v>
      </c>
      <c r="P111" s="18" t="str">
        <f>IF('P09'!$D95="NT","NT",IF($H$111="NCT","NC",IF('P09'!$D95="NC","NC",IF($H$111="CT","C",'P09'!$D95))))</f>
        <v>C</v>
      </c>
      <c r="Q111" s="18" t="str">
        <f>IF('P10'!$D95="NT","NT",IF($H$111="NCT","NC",IF('P10'!$D95="NC","NC",IF($H$111="CT","C",'P10'!$D95))))</f>
        <v>C</v>
      </c>
      <c r="R111" s="53"/>
    </row>
    <row r="112" spans="1:18" ht="57">
      <c r="A112" s="123"/>
      <c r="B112" s="43" t="s">
        <v>217</v>
      </c>
      <c r="C112" s="44" t="s">
        <v>218</v>
      </c>
      <c r="D112" s="43" t="str">
        <f t="shared" si="21"/>
        <v>NA</v>
      </c>
      <c r="E112" s="38">
        <f t="shared" si="25"/>
        <v>0</v>
      </c>
      <c r="F112" s="39">
        <f t="shared" si="26"/>
        <v>0</v>
      </c>
      <c r="G112" s="45">
        <f t="shared" si="27"/>
        <v>10</v>
      </c>
      <c r="H112" s="18" t="str">
        <f>'P01'!$D96</f>
        <v>NA</v>
      </c>
      <c r="I112" s="18" t="str">
        <f>IF('P02'!$D96="NT","NT",IF($H$112="NCT","NC",IF('P02'!$D96="NC","NC",IF($H$112="CT","C",'P02'!$D96))))</f>
        <v>NA</v>
      </c>
      <c r="J112" s="18" t="str">
        <f>IF('P03'!$D96="NT","NT",IF($H$112="NCT","NC",IF('P03'!$D96="NC","NC",IF($H$112="CT","C",'P03'!$D96))))</f>
        <v>NA</v>
      </c>
      <c r="K112" s="18" t="str">
        <f>IF('P04'!$D96="NT","NT",IF($H$112="NCT","NC",IF('P04'!$D96="NC","NC",IF($H$112="CT","C",'P04'!$D96))))</f>
        <v>NA</v>
      </c>
      <c r="L112" s="18" t="str">
        <f>IF('P05'!$D96="NT","NT",IF($H$112="NCT","NC",IF('P05'!$D96="NC","NC",IF($H$112="CT","C",'P05'!$D96))))</f>
        <v>NA</v>
      </c>
      <c r="M112" s="18" t="str">
        <f>IF('P06'!$D96="NT","NT",IF($H$112="NCT","NC",IF('P06'!$D96="NC","NC",IF($H$112="CT","C",'P06'!$D96))))</f>
        <v>NA</v>
      </c>
      <c r="N112" s="18" t="str">
        <f>IF('P07'!$D96="NT","NT",IF($H$112="NCT","NC",IF('P07'!$D96="NC","NC",IF($H$112="CT","C",'P07'!$D96))))</f>
        <v>NA</v>
      </c>
      <c r="O112" s="18" t="str">
        <f>IF('P08'!$D96="NT","NT",IF($H$112="NCT","NC",IF('P08'!$D96="NC","NC",IF($H$112="CT","C",'P08'!$D96))))</f>
        <v>NA</v>
      </c>
      <c r="P112" s="18" t="str">
        <f>IF('P09'!$D96="NT","NT",IF($H$112="NCT","NC",IF('P09'!$D96="NC","NC",IF($H$112="CT","C",'P09'!$D96))))</f>
        <v>NA</v>
      </c>
      <c r="Q112" s="18" t="str">
        <f>IF('P10'!$D96="NT","NT",IF($H$112="NCT","NC",IF('P10'!$D96="NC","NC",IF($H$112="CT","C",'P10'!$D96))))</f>
        <v>NA</v>
      </c>
      <c r="R112" s="53"/>
    </row>
    <row r="113" spans="1:18" ht="71.25">
      <c r="A113" s="123"/>
      <c r="B113" s="43" t="s">
        <v>219</v>
      </c>
      <c r="C113" s="44" t="s">
        <v>220</v>
      </c>
      <c r="D113" s="43" t="str">
        <f t="shared" si="21"/>
        <v>C</v>
      </c>
      <c r="E113" s="38">
        <f t="shared" si="25"/>
        <v>9</v>
      </c>
      <c r="F113" s="39">
        <f t="shared" si="26"/>
        <v>0</v>
      </c>
      <c r="G113" s="45">
        <f t="shared" si="27"/>
        <v>0</v>
      </c>
      <c r="H113" s="18" t="str">
        <f>'P01'!$D97</f>
        <v>CT</v>
      </c>
      <c r="I113" s="18" t="str">
        <f>IF('P02'!$D97="NT","NT",IF($H$113="NCT","NC",IF('P02'!$D97="NC","NC",IF($H$113="CT","C",'P02'!$D97))))</f>
        <v>C</v>
      </c>
      <c r="J113" s="18" t="str">
        <f>IF('P03'!$D97="NT","NT",IF($H$113="NCT","NC",IF('P03'!$D97="NC","NC",IF($H$113="CT","C",'P03'!$D97))))</f>
        <v>C</v>
      </c>
      <c r="K113" s="18" t="str">
        <f>IF('P04'!$D97="NT","NT",IF($H$113="NCT","NC",IF('P04'!$D97="NC","NC",IF($H$113="CT","C",'P04'!$D97))))</f>
        <v>C</v>
      </c>
      <c r="L113" s="18" t="str">
        <f>IF('P05'!$D97="NT","NT",IF($H$113="NCT","NC",IF('P05'!$D97="NC","NC",IF($H$113="CT","C",'P05'!$D97))))</f>
        <v>C</v>
      </c>
      <c r="M113" s="18" t="str">
        <f>IF('P06'!$D97="NT","NT",IF($H$113="NCT","NC",IF('P06'!$D97="NC","NC",IF($H$113="CT","C",'P06'!$D97))))</f>
        <v>C</v>
      </c>
      <c r="N113" s="18" t="str">
        <f>IF('P07'!$D97="NT","NT",IF($H$113="NCT","NC",IF('P07'!$D97="NC","NC",IF($H$113="CT","C",'P07'!$D97))))</f>
        <v>C</v>
      </c>
      <c r="O113" s="18" t="str">
        <f>IF('P08'!$D97="NT","NT",IF($H$113="NCT","NC",IF('P08'!$D97="NC","NC",IF($H$113="CT","C",'P08'!$D97))))</f>
        <v>C</v>
      </c>
      <c r="P113" s="18" t="str">
        <f>IF('P09'!$D97="NT","NT",IF($H$113="NCT","NC",IF('P09'!$D97="NC","NC",IF($H$113="CT","C",'P09'!$D97))))</f>
        <v>C</v>
      </c>
      <c r="Q113" s="18" t="str">
        <f>IF('P10'!$D97="NT","NT",IF($H$113="NCT","NC",IF('P10'!$D97="NC","NC",IF($H$113="CT","C",'P10'!$D97))))</f>
        <v>C</v>
      </c>
      <c r="R113" s="53"/>
    </row>
    <row r="114" spans="1:18">
      <c r="A114" s="34"/>
      <c r="B114" s="32"/>
      <c r="C114" s="32"/>
      <c r="D114" s="33"/>
      <c r="E114" s="36">
        <f>SUM(E103:E113)</f>
        <v>74</v>
      </c>
      <c r="F114" s="37">
        <f>SUM(F103:F113)</f>
        <v>9</v>
      </c>
      <c r="G114" s="46">
        <f>SUM(G103:G113)</f>
        <v>19</v>
      </c>
      <c r="H114" s="32"/>
      <c r="I114" s="32"/>
      <c r="J114" s="32"/>
      <c r="K114" s="32"/>
      <c r="L114" s="32"/>
      <c r="M114" s="32"/>
      <c r="N114" s="32"/>
      <c r="O114" s="32"/>
      <c r="P114" s="32"/>
      <c r="Q114" s="32"/>
      <c r="R114" s="53"/>
    </row>
    <row r="115" spans="1:18" ht="60" customHeight="1">
      <c r="A115" s="131" t="s">
        <v>28</v>
      </c>
      <c r="B115" s="47" t="s">
        <v>221</v>
      </c>
      <c r="C115" s="44" t="s">
        <v>222</v>
      </c>
      <c r="D115" s="43" t="str">
        <f t="shared" si="21"/>
        <v>NA</v>
      </c>
      <c r="E115" s="38">
        <f t="shared" ref="E115:E126" si="28">COUNTIF(H115:Q115,"C")</f>
        <v>0</v>
      </c>
      <c r="F115" s="39">
        <f t="shared" ref="F115:F126" si="29">COUNTIF(H115:Q115,"NC")</f>
        <v>0</v>
      </c>
      <c r="G115" s="45">
        <f t="shared" ref="G115:G126" si="30">COUNTIF(H115:Q115,"NA")</f>
        <v>10</v>
      </c>
      <c r="H115" s="18" t="str">
        <f>'P01'!$D98</f>
        <v>NA</v>
      </c>
      <c r="I115" s="18" t="str">
        <f>IF('P02'!$D98="NT","NT",IF($H$115="NCT","NC",IF('P02'!$D98="NC","NC",IF($H$115="CT","C",'P02'!$D98))))</f>
        <v>NA</v>
      </c>
      <c r="J115" s="18" t="str">
        <f>IF('P03'!$D98="NT","NT",IF($H$115="NCT","NC",IF('P03'!$D98="NC","NC",IF($H$115="CT","C",'P03'!$D98))))</f>
        <v>NA</v>
      </c>
      <c r="K115" s="18" t="str">
        <f>IF('P04'!$D98="NT","NT",IF($H$115="NCT","NC",IF('P04'!$D98="NC","NC",IF($H$115="CT","C",'P04'!$D98))))</f>
        <v>NA</v>
      </c>
      <c r="L115" s="18" t="str">
        <f>IF('P05'!$D98="NT","NT",IF($H$115="NCT","NC",IF('P05'!$D98="NC","NC",IF($H$115="CT","C",'P05'!$D98))))</f>
        <v>NA</v>
      </c>
      <c r="M115" s="18" t="str">
        <f>IF('P06'!$D98="NT","NT",IF($H$115="NCT","NC",IF('P06'!$D98="NC","NC",IF($H$115="CT","C",'P06'!$D98))))</f>
        <v>NA</v>
      </c>
      <c r="N115" s="18" t="str">
        <f>IF('P07'!$D98="NT","NT",IF($H$115="NCT","NC",IF('P07'!$D98="NC","NC",IF($H$115="CT","C",'P07'!$D98))))</f>
        <v>NA</v>
      </c>
      <c r="O115" s="18" t="str">
        <f>IF('P08'!$D98="NT","NT",IF($H$115="NCT","NC",IF('P08'!$D98="NC","NC",IF($H$115="CT","C",'P08'!$D98))))</f>
        <v>NA</v>
      </c>
      <c r="P115" s="18" t="str">
        <f>IF('P09'!$D98="NT","NT",IF($H$115="NCT","NC",IF('P09'!$D98="NC","NC",IF($H$115="CT","C",'P09'!$D98))))</f>
        <v>NA</v>
      </c>
      <c r="Q115" s="18" t="str">
        <f>IF('P10'!$D98="NT","NT",IF($H$115="NCT","NC",IF('P10'!$D98="NC","NC",IF($H$115="CT","C",'P10'!$D98))))</f>
        <v>NA</v>
      </c>
      <c r="R115" s="53"/>
    </row>
    <row r="116" spans="1:18" ht="57">
      <c r="A116" s="132"/>
      <c r="B116" s="47" t="s">
        <v>223</v>
      </c>
      <c r="C116" s="44" t="s">
        <v>224</v>
      </c>
      <c r="D116" s="43" t="str">
        <f t="shared" si="21"/>
        <v>C</v>
      </c>
      <c r="E116" s="38">
        <f t="shared" si="28"/>
        <v>9</v>
      </c>
      <c r="F116" s="39">
        <f t="shared" si="29"/>
        <v>0</v>
      </c>
      <c r="G116" s="45">
        <f t="shared" si="30"/>
        <v>0</v>
      </c>
      <c r="H116" s="18" t="str">
        <f>'P01'!$D99</f>
        <v>CT</v>
      </c>
      <c r="I116" s="18" t="str">
        <f>IF('P02'!$D99="NT","NT",IF($H$116="NCT","NC",IF('P02'!$D99="NC","NC",IF($H$116="CT","C",'P02'!$D99))))</f>
        <v>C</v>
      </c>
      <c r="J116" s="18" t="str">
        <f>IF('P03'!$D99="NT","NT",IF($H$116="NCT","NC",IF('P03'!$D99="NC","NC",IF($H$116="CT","C",'P03'!$D99))))</f>
        <v>C</v>
      </c>
      <c r="K116" s="18" t="str">
        <f>IF('P04'!$D99="NT","NT",IF($H$116="NCT","NC",IF('P04'!$D99="NC","NC",IF($H$116="CT","C",'P04'!$D99))))</f>
        <v>C</v>
      </c>
      <c r="L116" s="18" t="str">
        <f>IF('P05'!$D99="NT","NT",IF($H$116="NCT","NC",IF('P05'!$D99="NC","NC",IF($H$116="CT","C",'P05'!$D99))))</f>
        <v>C</v>
      </c>
      <c r="M116" s="18" t="str">
        <f>IF('P06'!$D99="NT","NT",IF($H$116="NCT","NC",IF('P06'!$D99="NC","NC",IF($H$116="CT","C",'P06'!$D99))))</f>
        <v>C</v>
      </c>
      <c r="N116" s="18" t="str">
        <f>IF('P07'!$D99="NT","NT",IF($H$116="NCT","NC",IF('P07'!$D99="NC","NC",IF($H$116="CT","C",'P07'!$D99))))</f>
        <v>C</v>
      </c>
      <c r="O116" s="18" t="str">
        <f>IF('P08'!$D99="NT","NT",IF($H$116="NCT","NC",IF('P08'!$D99="NC","NC",IF($H$116="CT","C",'P08'!$D99))))</f>
        <v>C</v>
      </c>
      <c r="P116" s="18" t="str">
        <f>IF('P09'!$D99="NT","NT",IF($H$116="NCT","NC",IF('P09'!$D99="NC","NC",IF($H$116="CT","C",'P09'!$D99))))</f>
        <v>C</v>
      </c>
      <c r="Q116" s="18" t="str">
        <f>IF('P10'!$D99="NT","NT",IF($H$116="NCT","NC",IF('P10'!$D99="NC","NC",IF($H$116="CT","C",'P10'!$D99))))</f>
        <v>C</v>
      </c>
      <c r="R116" s="53"/>
    </row>
    <row r="117" spans="1:18" ht="57">
      <c r="A117" s="132"/>
      <c r="B117" s="47" t="s">
        <v>225</v>
      </c>
      <c r="C117" s="44" t="s">
        <v>226</v>
      </c>
      <c r="D117" s="43" t="str">
        <f t="shared" si="21"/>
        <v>NC</v>
      </c>
      <c r="E117" s="38">
        <f t="shared" si="28"/>
        <v>0</v>
      </c>
      <c r="F117" s="39">
        <f t="shared" si="29"/>
        <v>3</v>
      </c>
      <c r="G117" s="45">
        <f t="shared" si="30"/>
        <v>7</v>
      </c>
      <c r="H117" s="18" t="str">
        <f>'P01'!$D100</f>
        <v>NA</v>
      </c>
      <c r="I117" s="18" t="str">
        <f>IF('P02'!$D100="NT","NT",IF($H$117="NCT","NC",IF('P02'!$D100="NC","NC",IF($H$117="CT","C",'P02'!$D100))))</f>
        <v>NA</v>
      </c>
      <c r="J117" s="18" t="str">
        <f>IF('P03'!$D100="NT","NT",IF($H$117="NCT","NC",IF('P03'!$D100="NC","NC",IF($H$117="CT","C",'P03'!$D100))))</f>
        <v>NA</v>
      </c>
      <c r="K117" s="18" t="str">
        <f>IF('P04'!$D100="NT","NT",IF($H$117="NCT","NC",IF('P04'!$D100="NC","NC",IF($H$117="CT","C",'P04'!$D100))))</f>
        <v>NC</v>
      </c>
      <c r="L117" s="18" t="str">
        <f>IF('P05'!$D100="NT","NT",IF($H$117="NCT","NC",IF('P05'!$D100="NC","NC",IF($H$117="CT","C",'P05'!$D100))))</f>
        <v>NA</v>
      </c>
      <c r="M117" s="18" t="str">
        <f>IF('P06'!$D100="NT","NT",IF($H$117="NCT","NC",IF('P06'!$D100="NC","NC",IF($H$117="CT","C",'P06'!$D100))))</f>
        <v>NA</v>
      </c>
      <c r="N117" s="18" t="str">
        <f>IF('P07'!$D100="NT","NT",IF($H$117="NCT","NC",IF('P07'!$D100="NC","NC",IF($H$117="CT","C",'P07'!$D100))))</f>
        <v>NA</v>
      </c>
      <c r="O117" s="18" t="str">
        <f>IF('P08'!$D100="NT","NT",IF($H$117="NCT","NC",IF('P08'!$D100="NC","NC",IF($H$117="CT","C",'P08'!$D100))))</f>
        <v>NC</v>
      </c>
      <c r="P117" s="18" t="str">
        <f>IF('P09'!$D100="NT","NT",IF($H$117="NCT","NC",IF('P09'!$D100="NC","NC",IF($H$117="CT","C",'P09'!$D100))))</f>
        <v>NC</v>
      </c>
      <c r="Q117" s="18" t="str">
        <f>IF('P10'!$D100="NT","NT",IF($H$117="NCT","NC",IF('P10'!$D100="NC","NC",IF($H$117="CT","C",'P10'!$D100))))</f>
        <v>NA</v>
      </c>
      <c r="R117" s="53"/>
    </row>
    <row r="118" spans="1:18" ht="42.75">
      <c r="A118" s="132"/>
      <c r="B118" s="47" t="s">
        <v>227</v>
      </c>
      <c r="C118" s="44" t="s">
        <v>228</v>
      </c>
      <c r="D118" s="43" t="str">
        <f t="shared" si="21"/>
        <v>NA</v>
      </c>
      <c r="E118" s="38">
        <f t="shared" si="28"/>
        <v>0</v>
      </c>
      <c r="F118" s="39">
        <f t="shared" si="29"/>
        <v>0</v>
      </c>
      <c r="G118" s="45">
        <f t="shared" si="30"/>
        <v>10</v>
      </c>
      <c r="H118" s="18" t="str">
        <f>'P01'!$D101</f>
        <v>NA</v>
      </c>
      <c r="I118" s="18" t="str">
        <f>IF('P02'!$D101="NT","NT",IF($H$118="NCT","NC",IF('P02'!$D101="NC","NC",IF($H$118="CT","C",'P02'!$D101))))</f>
        <v>NA</v>
      </c>
      <c r="J118" s="18" t="str">
        <f>IF('P03'!$D101="NT","NT",IF($H$118="NCT","NC",IF('P03'!$D101="NC","NC",IF($H$118="CT","C",'P03'!$D101))))</f>
        <v>NA</v>
      </c>
      <c r="K118" s="18" t="str">
        <f>IF('P04'!$D101="NT","NT",IF($H$118="NCT","NC",IF('P04'!$D101="NC","NC",IF($H$118="CT","C",'P04'!$D101))))</f>
        <v>NA</v>
      </c>
      <c r="L118" s="18" t="str">
        <f>IF('P05'!$D101="NT","NT",IF($H$118="NCT","NC",IF('P05'!$D101="NC","NC",IF($H$118="CT","C",'P05'!$D101))))</f>
        <v>NA</v>
      </c>
      <c r="M118" s="18" t="str">
        <f>IF('P06'!$D101="NT","NT",IF($H$118="NCT","NC",IF('P06'!$D101="NC","NC",IF($H$118="CT","C",'P06'!$D101))))</f>
        <v>NA</v>
      </c>
      <c r="N118" s="18" t="str">
        <f>IF('P07'!$D101="NT","NT",IF($H$118="NCT","NC",IF('P07'!$D101="NC","NC",IF($H$118="CT","C",'P07'!$D101))))</f>
        <v>NA</v>
      </c>
      <c r="O118" s="18" t="str">
        <f>IF('P08'!$D101="NT","NT",IF($H$118="NCT","NC",IF('P08'!$D101="NC","NC",IF($H$118="CT","C",'P08'!$D101))))</f>
        <v>NA</v>
      </c>
      <c r="P118" s="18" t="str">
        <f>IF('P09'!$D101="NT","NT",IF($H$118="NCT","NC",IF('P09'!$D101="NC","NC",IF($H$118="CT","C",'P09'!$D101))))</f>
        <v>NA</v>
      </c>
      <c r="Q118" s="18" t="str">
        <f>IF('P10'!$D101="NT","NT",IF($H$118="NCT","NC",IF('P10'!$D101="NC","NC",IF($H$118="CT","C",'P10'!$D101))))</f>
        <v>NA</v>
      </c>
      <c r="R118" s="53"/>
    </row>
    <row r="119" spans="1:18" ht="42.75">
      <c r="A119" s="132"/>
      <c r="B119" s="47" t="s">
        <v>229</v>
      </c>
      <c r="C119" s="44" t="s">
        <v>230</v>
      </c>
      <c r="D119" s="43" t="str">
        <f t="shared" si="21"/>
        <v>NA</v>
      </c>
      <c r="E119" s="38">
        <f t="shared" si="28"/>
        <v>0</v>
      </c>
      <c r="F119" s="39">
        <f t="shared" si="29"/>
        <v>0</v>
      </c>
      <c r="G119" s="45">
        <f t="shared" si="30"/>
        <v>10</v>
      </c>
      <c r="H119" s="18" t="str">
        <f>'P01'!$D102</f>
        <v>NA</v>
      </c>
      <c r="I119" s="18" t="str">
        <f>IF('P02'!$D102="NT","NT",IF($H$119="NCT","NC",IF('P02'!$D102="NC","NC",IF($H$119="CT","C",'P02'!$D102))))</f>
        <v>NA</v>
      </c>
      <c r="J119" s="18" t="str">
        <f>IF('P03'!$D102="NT","NT",IF($H$119="NCT","NC",IF('P03'!$D102="NC","NC",IF($H$119="CT","C",'P03'!$D102))))</f>
        <v>NA</v>
      </c>
      <c r="K119" s="18" t="str">
        <f>IF('P04'!$D102="NT","NT",IF($H$119="NCT","NC",IF('P04'!$D102="NC","NC",IF($H$119="CT","C",'P04'!$D102))))</f>
        <v>NA</v>
      </c>
      <c r="L119" s="18" t="str">
        <f>IF('P05'!$D102="NT","NT",IF($H$119="NCT","NC",IF('P05'!$D102="NC","NC",IF($H$119="CT","C",'P05'!$D102))))</f>
        <v>NA</v>
      </c>
      <c r="M119" s="18" t="str">
        <f>IF('P06'!$D102="NT","NT",IF($H$119="NCT","NC",IF('P06'!$D102="NC","NC",IF($H$119="CT","C",'P06'!$D102))))</f>
        <v>NA</v>
      </c>
      <c r="N119" s="18" t="str">
        <f>IF('P07'!$D102="NT","NT",IF($H$119="NCT","NC",IF('P07'!$D102="NC","NC",IF($H$119="CT","C",'P07'!$D102))))</f>
        <v>NA</v>
      </c>
      <c r="O119" s="18" t="str">
        <f>IF('P08'!$D102="NT","NT",IF($H$119="NCT","NC",IF('P08'!$D102="NC","NC",IF($H$119="CT","C",'P08'!$D102))))</f>
        <v>NA</v>
      </c>
      <c r="P119" s="18" t="str">
        <f>IF('P09'!$D102="NT","NT",IF($H$119="NCT","NC",IF('P09'!$D102="NC","NC",IF($H$119="CT","C",'P09'!$D102))))</f>
        <v>NA</v>
      </c>
      <c r="Q119" s="18" t="str">
        <f>IF('P10'!$D102="NT","NT",IF($H$119="NCT","NC",IF('P10'!$D102="NC","NC",IF($H$119="CT","C",'P10'!$D102))))</f>
        <v>NA</v>
      </c>
      <c r="R119" s="53"/>
    </row>
    <row r="120" spans="1:18" ht="57">
      <c r="A120" s="132"/>
      <c r="B120" s="47" t="s">
        <v>231</v>
      </c>
      <c r="C120" s="44" t="s">
        <v>232</v>
      </c>
      <c r="D120" s="43" t="str">
        <f t="shared" si="21"/>
        <v>NA</v>
      </c>
      <c r="E120" s="38">
        <f t="shared" si="28"/>
        <v>0</v>
      </c>
      <c r="F120" s="39">
        <f t="shared" si="29"/>
        <v>0</v>
      </c>
      <c r="G120" s="45">
        <f t="shared" si="30"/>
        <v>10</v>
      </c>
      <c r="H120" s="18" t="str">
        <f>'P01'!$D103</f>
        <v>NA</v>
      </c>
      <c r="I120" s="18" t="str">
        <f>IF('P02'!$D103="NT","NT",IF($H$120="NCT","NC",IF('P02'!$D103="NC","NC",IF($H$120="CT","C",'P02'!$D103))))</f>
        <v>NA</v>
      </c>
      <c r="J120" s="18" t="str">
        <f>IF('P03'!$D103="NT","NT",IF($H$120="NCT","NC",IF('P03'!$D103="NC","NC",IF($H$120="CT","C",'P03'!$D103))))</f>
        <v>NA</v>
      </c>
      <c r="K120" s="18" t="str">
        <f>IF('P04'!$D103="NT","NT",IF($H$120="NCT","NC",IF('P04'!$D103="NC","NC",IF($H$120="CT","C",'P04'!$D103))))</f>
        <v>NA</v>
      </c>
      <c r="L120" s="18" t="str">
        <f>IF('P05'!$D103="NT","NT",IF($H$120="NCT","NC",IF('P05'!$D103="NC","NC",IF($H$120="CT","C",'P05'!$D103))))</f>
        <v>NA</v>
      </c>
      <c r="M120" s="18" t="str">
        <f>IF('P06'!$D103="NT","NT",IF($H$120="NCT","NC",IF('P06'!$D103="NC","NC",IF($H$120="CT","C",'P06'!$D103))))</f>
        <v>NA</v>
      </c>
      <c r="N120" s="18" t="str">
        <f>IF('P07'!$D103="NT","NT",IF($H$120="NCT","NC",IF('P07'!$D103="NC","NC",IF($H$120="CT","C",'P07'!$D103))))</f>
        <v>NA</v>
      </c>
      <c r="O120" s="18" t="str">
        <f>IF('P08'!$D103="NT","NT",IF($H$120="NCT","NC",IF('P08'!$D103="NC","NC",IF($H$120="CT","C",'P08'!$D103))))</f>
        <v>NA</v>
      </c>
      <c r="P120" s="18" t="str">
        <f>IF('P09'!$D103="NT","NT",IF($H$120="NCT","NC",IF('P09'!$D103="NC","NC",IF($H$120="CT","C",'P09'!$D103))))</f>
        <v>NA</v>
      </c>
      <c r="Q120" s="18" t="str">
        <f>IF('P10'!$D103="NT","NT",IF($H$120="NCT","NC",IF('P10'!$D103="NC","NC",IF($H$120="CT","C",'P10'!$D103))))</f>
        <v>NA</v>
      </c>
      <c r="R120" s="53"/>
    </row>
    <row r="121" spans="1:18" ht="42.75">
      <c r="A121" s="132"/>
      <c r="B121" s="47" t="s">
        <v>233</v>
      </c>
      <c r="C121" s="44" t="s">
        <v>234</v>
      </c>
      <c r="D121" s="43" t="str">
        <f t="shared" si="21"/>
        <v>NA</v>
      </c>
      <c r="E121" s="38">
        <f t="shared" si="28"/>
        <v>0</v>
      </c>
      <c r="F121" s="39">
        <f t="shared" si="29"/>
        <v>0</v>
      </c>
      <c r="G121" s="45">
        <f t="shared" si="30"/>
        <v>10</v>
      </c>
      <c r="H121" s="18" t="str">
        <f>'P01'!$D104</f>
        <v>NA</v>
      </c>
      <c r="I121" s="18" t="str">
        <f>IF('P02'!$D104="NT","NT",IF($H$121="NCT","NC",IF('P02'!$D104="NC","NC",IF($H$121="CT","C",'P02'!$D104))))</f>
        <v>NA</v>
      </c>
      <c r="J121" s="18" t="str">
        <f>IF('P03'!$D104="NT","NT",IF($H$121="NCT","NC",IF('P03'!$D104="NC","NC",IF($H$121="CT","C",'P03'!$D104))))</f>
        <v>NA</v>
      </c>
      <c r="K121" s="18" t="str">
        <f>IF('P04'!$D104="NT","NT",IF($H$121="NCT","NC",IF('P04'!$D104="NC","NC",IF($H$121="CT","C",'P04'!$D104))))</f>
        <v>NA</v>
      </c>
      <c r="L121" s="18" t="str">
        <f>IF('P05'!$D104="NT","NT",IF($H$121="NCT","NC",IF('P05'!$D104="NC","NC",IF($H$121="CT","C",'P05'!$D104))))</f>
        <v>NA</v>
      </c>
      <c r="M121" s="18" t="str">
        <f>IF('P06'!$D104="NT","NT",IF($H$121="NCT","NC",IF('P06'!$D104="NC","NC",IF($H$121="CT","C",'P06'!$D104))))</f>
        <v>NA</v>
      </c>
      <c r="N121" s="18" t="str">
        <f>IF('P07'!$D104="NT","NT",IF($H$121="NCT","NC",IF('P07'!$D104="NC","NC",IF($H$121="CT","C",'P07'!$D104))))</f>
        <v>NA</v>
      </c>
      <c r="O121" s="18" t="str">
        <f>IF('P08'!$D104="NT","NT",IF($H$121="NCT","NC",IF('P08'!$D104="NC","NC",IF($H$121="CT","C",'P08'!$D104))))</f>
        <v>NA</v>
      </c>
      <c r="P121" s="18" t="str">
        <f>IF('P09'!$D104="NT","NT",IF($H$121="NCT","NC",IF('P09'!$D104="NC","NC",IF($H$121="CT","C",'P09'!$D104))))</f>
        <v>NA</v>
      </c>
      <c r="Q121" s="18" t="str">
        <f>IF('P10'!$D104="NT","NT",IF($H$121="NCT","NC",IF('P10'!$D104="NC","NC",IF($H$121="CT","C",'P10'!$D104))))</f>
        <v>NA</v>
      </c>
      <c r="R121" s="53"/>
    </row>
    <row r="122" spans="1:18" ht="42.75">
      <c r="A122" s="132"/>
      <c r="B122" s="47" t="s">
        <v>235</v>
      </c>
      <c r="C122" s="44" t="s">
        <v>236</v>
      </c>
      <c r="D122" s="43" t="str">
        <f t="shared" si="21"/>
        <v>NC</v>
      </c>
      <c r="E122" s="38">
        <f t="shared" si="28"/>
        <v>0</v>
      </c>
      <c r="F122" s="39">
        <f t="shared" si="29"/>
        <v>1</v>
      </c>
      <c r="G122" s="45">
        <f t="shared" si="30"/>
        <v>9</v>
      </c>
      <c r="H122" s="18" t="str">
        <f>'P01'!$D105</f>
        <v>NC</v>
      </c>
      <c r="I122" s="18" t="str">
        <f>IF('P02'!$D105="NT","NT",IF($H$122="NCT","NC",IF('P02'!$D105="NC","NC",IF($H$122="CT","C",'P02'!$D105))))</f>
        <v>NA</v>
      </c>
      <c r="J122" s="18" t="str">
        <f>IF('P03'!$D105="NT","NT",IF($H$122="NCT","NC",IF('P03'!$D105="NC","NC",IF($H$122="CT","C",'P03'!$D105))))</f>
        <v>NA</v>
      </c>
      <c r="K122" s="18" t="str">
        <f>IF('P04'!$D105="NT","NT",IF($H$122="NCT","NC",IF('P04'!$D105="NC","NC",IF($H$122="CT","C",'P04'!$D105))))</f>
        <v>NA</v>
      </c>
      <c r="L122" s="18" t="str">
        <f>IF('P05'!$D105="NT","NT",IF($H$122="NCT","NC",IF('P05'!$D105="NC","NC",IF($H$122="CT","C",'P05'!$D105))))</f>
        <v>NA</v>
      </c>
      <c r="M122" s="18" t="str">
        <f>IF('P06'!$D105="NT","NT",IF($H$122="NCT","NC",IF('P06'!$D105="NC","NC",IF($H$122="CT","C",'P06'!$D105))))</f>
        <v>NA</v>
      </c>
      <c r="N122" s="18" t="str">
        <f>IF('P07'!$D105="NT","NT",IF($H$122="NCT","NC",IF('P07'!$D105="NC","NC",IF($H$122="CT","C",'P07'!$D105))))</f>
        <v>NA</v>
      </c>
      <c r="O122" s="18" t="str">
        <f>IF('P08'!$D105="NT","NT",IF($H$122="NCT","NC",IF('P08'!$D105="NC","NC",IF($H$122="CT","C",'P08'!$D105))))</f>
        <v>NA</v>
      </c>
      <c r="P122" s="18" t="str">
        <f>IF('P09'!$D105="NT","NT",IF($H$122="NCT","NC",IF('P09'!$D105="NC","NC",IF($H$122="CT","C",'P09'!$D105))))</f>
        <v>NA</v>
      </c>
      <c r="Q122" s="18" t="str">
        <f>IF('P10'!$D105="NT","NT",IF($H$122="NCT","NC",IF('P10'!$D105="NC","NC",IF($H$122="CT","C",'P10'!$D105))))</f>
        <v>NA</v>
      </c>
      <c r="R122" s="53"/>
    </row>
    <row r="123" spans="1:18" ht="57">
      <c r="A123" s="132"/>
      <c r="B123" s="47" t="s">
        <v>237</v>
      </c>
      <c r="C123" s="44" t="s">
        <v>238</v>
      </c>
      <c r="D123" s="43" t="str">
        <f t="shared" si="21"/>
        <v>C</v>
      </c>
      <c r="E123" s="38">
        <f t="shared" si="28"/>
        <v>9</v>
      </c>
      <c r="F123" s="39">
        <f t="shared" si="29"/>
        <v>0</v>
      </c>
      <c r="G123" s="45">
        <f t="shared" si="30"/>
        <v>0</v>
      </c>
      <c r="H123" s="18" t="str">
        <f>'P01'!$D106</f>
        <v>CT</v>
      </c>
      <c r="I123" s="18" t="str">
        <f>IF('P02'!$D106="NT","NT",IF($H$123="NCT","NC",IF('P02'!$D106="NC","NC",IF($H$123="CT","C",'P02'!$D106))))</f>
        <v>C</v>
      </c>
      <c r="J123" s="18" t="str">
        <f>IF('P03'!$D106="NT","NT",IF($H$123="NCT","NC",IF('P03'!$D106="NC","NC",IF($H$123="CT","C",'P03'!$D106))))</f>
        <v>C</v>
      </c>
      <c r="K123" s="18" t="str">
        <f>IF('P04'!$D106="NT","NT",IF($H$123="NCT","NC",IF('P04'!$D106="NC","NC",IF($H$123="CT","C",'P04'!$D106))))</f>
        <v>C</v>
      </c>
      <c r="L123" s="18" t="str">
        <f>IF('P05'!$D106="NT","NT",IF($H$123="NCT","NC",IF('P05'!$D106="NC","NC",IF($H$123="CT","C",'P05'!$D106))))</f>
        <v>C</v>
      </c>
      <c r="M123" s="18" t="str">
        <f>IF('P06'!$D106="NT","NT",IF($H$123="NCT","NC",IF('P06'!$D106="NC","NC",IF($H$123="CT","C",'P06'!$D106))))</f>
        <v>C</v>
      </c>
      <c r="N123" s="18" t="str">
        <f>IF('P07'!$D106="NT","NT",IF($H$123="NCT","NC",IF('P07'!$D106="NC","NC",IF($H$123="CT","C",'P07'!$D106))))</f>
        <v>C</v>
      </c>
      <c r="O123" s="18" t="str">
        <f>IF('P08'!$D106="NT","NT",IF($H$123="NCT","NC",IF('P08'!$D106="NC","NC",IF($H$123="CT","C",'P08'!$D106))))</f>
        <v>C</v>
      </c>
      <c r="P123" s="18" t="str">
        <f>IF('P09'!$D106="NT","NT",IF($H$123="NCT","NC",IF('P09'!$D106="NC","NC",IF($H$123="CT","C",'P09'!$D106))))</f>
        <v>C</v>
      </c>
      <c r="Q123" s="18" t="str">
        <f>IF('P10'!$D106="NT","NT",IF($H$123="NCT","NC",IF('P10'!$D106="NC","NC",IF($H$123="CT","C",'P10'!$D106))))</f>
        <v>C</v>
      </c>
      <c r="R123" s="53"/>
    </row>
    <row r="124" spans="1:18" ht="71.25">
      <c r="A124" s="132"/>
      <c r="B124" s="47" t="s">
        <v>239</v>
      </c>
      <c r="C124" s="44" t="s">
        <v>240</v>
      </c>
      <c r="D124" s="43" t="str">
        <f t="shared" si="21"/>
        <v>NA</v>
      </c>
      <c r="E124" s="38">
        <f t="shared" si="28"/>
        <v>0</v>
      </c>
      <c r="F124" s="39">
        <f t="shared" si="29"/>
        <v>0</v>
      </c>
      <c r="G124" s="45">
        <f t="shared" si="30"/>
        <v>10</v>
      </c>
      <c r="H124" s="18" t="str">
        <f>'P01'!$D107</f>
        <v>NA</v>
      </c>
      <c r="I124" s="18" t="str">
        <f>IF('P02'!$D107="NT","NT",IF($H$124="NCT","NC",IF('P02'!$D107="NC","NC",IF($H$124="CT","C",'P02'!$D107))))</f>
        <v>NA</v>
      </c>
      <c r="J124" s="18" t="str">
        <f>IF('P03'!$D107="NT","NT",IF($H$124="NCT","NC",IF('P03'!$D107="NC","NC",IF($H$124="CT","C",'P03'!$D107))))</f>
        <v>NA</v>
      </c>
      <c r="K124" s="18" t="str">
        <f>IF('P04'!$D107="NT","NT",IF($H$124="NCT","NC",IF('P04'!$D107="NC","NC",IF($H$124="CT","C",'P04'!$D107))))</f>
        <v>NA</v>
      </c>
      <c r="L124" s="18" t="str">
        <f>IF('P05'!$D107="NT","NT",IF($H$124="NCT","NC",IF('P05'!$D107="NC","NC",IF($H$124="CT","C",'P05'!$D107))))</f>
        <v>NA</v>
      </c>
      <c r="M124" s="18" t="str">
        <f>IF('P06'!$D107="NT","NT",IF($H$124="NCT","NC",IF('P06'!$D107="NC","NC",IF($H$124="CT","C",'P06'!$D107))))</f>
        <v>NA</v>
      </c>
      <c r="N124" s="18" t="str">
        <f>IF('P07'!$D107="NT","NT",IF($H$124="NCT","NC",IF('P07'!$D107="NC","NC",IF($H$124="CT","C",'P07'!$D107))))</f>
        <v>NA</v>
      </c>
      <c r="O124" s="18" t="str">
        <f>IF('P08'!$D107="NT","NT",IF($H$124="NCT","NC",IF('P08'!$D107="NC","NC",IF($H$124="CT","C",'P08'!$D107))))</f>
        <v>NA</v>
      </c>
      <c r="P124" s="18" t="str">
        <f>IF('P09'!$D107="NT","NT",IF($H$124="NCT","NC",IF('P09'!$D107="NC","NC",IF($H$124="CT","C",'P09'!$D107))))</f>
        <v>NA</v>
      </c>
      <c r="Q124" s="18" t="str">
        <f>IF('P10'!$D107="NT","NT",IF($H$124="NCT","NC",IF('P10'!$D107="NC","NC",IF($H$124="CT","C",'P10'!$D107))))</f>
        <v>NA</v>
      </c>
      <c r="R124" s="53"/>
    </row>
    <row r="125" spans="1:18" ht="71.25">
      <c r="A125" s="132"/>
      <c r="B125" s="47" t="s">
        <v>241</v>
      </c>
      <c r="C125" s="44" t="s">
        <v>242</v>
      </c>
      <c r="D125" s="43" t="str">
        <f t="shared" si="21"/>
        <v>C</v>
      </c>
      <c r="E125" s="38">
        <f t="shared" si="28"/>
        <v>9</v>
      </c>
      <c r="F125" s="39">
        <f t="shared" si="29"/>
        <v>0</v>
      </c>
      <c r="G125" s="45">
        <f t="shared" si="30"/>
        <v>0</v>
      </c>
      <c r="H125" s="18" t="str">
        <f>'P01'!$D108</f>
        <v>CT</v>
      </c>
      <c r="I125" s="18" t="str">
        <f>IF('P02'!$D108="NT","NT",IF($H$125="NCT","NC",IF('P02'!$D108="NC","NC",IF($H$125="CT","C",'P02'!$D108))))</f>
        <v>C</v>
      </c>
      <c r="J125" s="18" t="str">
        <f>IF('P03'!$D108="NT","NT",IF($H$125="NCT","NC",IF('P03'!$D108="NC","NC",IF($H$125="CT","C",'P03'!$D108))))</f>
        <v>C</v>
      </c>
      <c r="K125" s="18" t="str">
        <f>IF('P04'!$D108="NT","NT",IF($H$125="NCT","NC",IF('P04'!$D108="NC","NC",IF($H$125="CT","C",'P04'!$D108))))</f>
        <v>C</v>
      </c>
      <c r="L125" s="18" t="str">
        <f>IF('P05'!$D108="NT","NT",IF($H$125="NCT","NC",IF('P05'!$D108="NC","NC",IF($H$125="CT","C",'P05'!$D108))))</f>
        <v>C</v>
      </c>
      <c r="M125" s="18" t="str">
        <f>IF('P06'!$D108="NT","NT",IF($H$125="NCT","NC",IF('P06'!$D108="NC","NC",IF($H$125="CT","C",'P06'!$D108))))</f>
        <v>C</v>
      </c>
      <c r="N125" s="18" t="str">
        <f>IF('P07'!$D108="NT","NT",IF($H$125="NCT","NC",IF('P07'!$D108="NC","NC",IF($H$125="CT","C",'P07'!$D108))))</f>
        <v>C</v>
      </c>
      <c r="O125" s="18" t="str">
        <f>IF('P08'!$D108="NT","NT",IF($H$125="NCT","NC",IF('P08'!$D108="NC","NC",IF($H$125="CT","C",'P08'!$D108))))</f>
        <v>C</v>
      </c>
      <c r="P125" s="18" t="str">
        <f>IF('P09'!$D108="NT","NT",IF($H$125="NCT","NC",IF('P09'!$D108="NC","NC",IF($H$125="CT","C",'P09'!$D108))))</f>
        <v>C</v>
      </c>
      <c r="Q125" s="18" t="str">
        <f>IF('P10'!$D108="NT","NT",IF($H$125="NCT","NC",IF('P10'!$D108="NC","NC",IF($H$125="CT","C",'P10'!$D108))))</f>
        <v>C</v>
      </c>
      <c r="R125" s="53"/>
    </row>
    <row r="126" spans="1:18" ht="57">
      <c r="A126" s="132"/>
      <c r="B126" s="47" t="s">
        <v>243</v>
      </c>
      <c r="C126" s="44" t="s">
        <v>244</v>
      </c>
      <c r="D126" s="43" t="str">
        <f t="shared" si="21"/>
        <v>NA</v>
      </c>
      <c r="E126" s="38">
        <f t="shared" si="28"/>
        <v>0</v>
      </c>
      <c r="F126" s="39">
        <f t="shared" si="29"/>
        <v>0</v>
      </c>
      <c r="G126" s="45">
        <f t="shared" si="30"/>
        <v>10</v>
      </c>
      <c r="H126" s="18" t="str">
        <f>'P01'!$D109</f>
        <v>NA</v>
      </c>
      <c r="I126" s="18" t="str">
        <f>IF('P02'!$D109="NT","NT",IF($H$126="NCT","NC",IF('P02'!$D109="NC","NC",IF($H$126="CT","C",'P02'!$D109))))</f>
        <v>NA</v>
      </c>
      <c r="J126" s="18" t="str">
        <f>IF('P03'!$D109="NT","NT",IF($H$126="NCT","NC",IF('P03'!$D109="NC","NC",IF($H$126="CT","C",'P03'!$D109))))</f>
        <v>NA</v>
      </c>
      <c r="K126" s="18" t="str">
        <f>IF('P04'!$D109="NT","NT",IF($H$126="NCT","NC",IF('P04'!$D109="NC","NC",IF($H$126="CT","C",'P04'!$D109))))</f>
        <v>NA</v>
      </c>
      <c r="L126" s="18" t="str">
        <f>IF('P05'!$D109="NT","NT",IF($H$126="NCT","NC",IF('P05'!$D109="NC","NC",IF($H$126="CT","C",'P05'!$D109))))</f>
        <v>NA</v>
      </c>
      <c r="M126" s="18" t="str">
        <f>IF('P06'!$D109="NT","NT",IF($H$126="NCT","NC",IF('P06'!$D109="NC","NC",IF($H$126="CT","C",'P06'!$D109))))</f>
        <v>NA</v>
      </c>
      <c r="N126" s="18" t="str">
        <f>IF('P07'!$D109="NT","NT",IF($H$126="NCT","NC",IF('P07'!$D109="NC","NC",IF($H$126="CT","C",'P07'!$D109))))</f>
        <v>NA</v>
      </c>
      <c r="O126" s="18" t="str">
        <f>IF('P08'!$D109="NT","NT",IF($H$126="NCT","NC",IF('P08'!$D109="NC","NC",IF($H$126="CT","C",'P08'!$D109))))</f>
        <v>NA</v>
      </c>
      <c r="P126" s="18" t="str">
        <f>IF('P09'!$D109="NT","NT",IF($H$126="NCT","NC",IF('P09'!$D109="NC","NC",IF($H$126="CT","C",'P09'!$D109))))</f>
        <v>NA</v>
      </c>
      <c r="Q126" s="18" t="str">
        <f>IF('P10'!$D109="NT","NT",IF($H$126="NCT","NC",IF('P10'!$D109="NC","NC",IF($H$126="CT","C",'P10'!$D109))))</f>
        <v>NA</v>
      </c>
      <c r="R126" s="53"/>
    </row>
    <row r="127" spans="1:18">
      <c r="A127" s="35"/>
      <c r="B127" s="48"/>
      <c r="C127" s="48"/>
      <c r="D127" s="49"/>
      <c r="E127" s="50">
        <f>SUM(E115:E126)</f>
        <v>27</v>
      </c>
      <c r="F127" s="51">
        <f>SUM(F115:F126)</f>
        <v>4</v>
      </c>
      <c r="G127" s="52">
        <f>SUM(G115:G126)</f>
        <v>86</v>
      </c>
      <c r="H127" s="48"/>
      <c r="I127" s="48"/>
      <c r="J127" s="48"/>
      <c r="K127" s="48"/>
      <c r="L127" s="48"/>
      <c r="M127" s="48"/>
      <c r="N127" s="48"/>
      <c r="O127" s="48"/>
      <c r="P127" s="48"/>
      <c r="Q127" s="48"/>
      <c r="R127" s="53"/>
    </row>
  </sheetData>
  <mergeCells count="30">
    <mergeCell ref="A1:G1"/>
    <mergeCell ref="H1:Q1"/>
    <mergeCell ref="A2:G2"/>
    <mergeCell ref="A115:A126"/>
    <mergeCell ref="A4:A8"/>
    <mergeCell ref="B4:B8"/>
    <mergeCell ref="A52:A56"/>
    <mergeCell ref="A58:A67"/>
    <mergeCell ref="A69:A72"/>
    <mergeCell ref="A74:A87"/>
    <mergeCell ref="A89:A101"/>
    <mergeCell ref="A103:A113"/>
    <mergeCell ref="A9:A17"/>
    <mergeCell ref="A19:A20"/>
    <mergeCell ref="A22:A24"/>
    <mergeCell ref="A49:A50"/>
    <mergeCell ref="H2:Q2"/>
    <mergeCell ref="A3:G3"/>
    <mergeCell ref="H3:Q3"/>
    <mergeCell ref="C4:C8"/>
    <mergeCell ref="D4:D8"/>
    <mergeCell ref="E4:E8"/>
    <mergeCell ref="F4:F8"/>
    <mergeCell ref="G4:G8"/>
    <mergeCell ref="S3:V4"/>
    <mergeCell ref="S7:T7"/>
    <mergeCell ref="U7:V7"/>
    <mergeCell ref="S6:V6"/>
    <mergeCell ref="A40:A47"/>
    <mergeCell ref="A26:A38"/>
  </mergeCells>
  <conditionalFormatting sqref="D9:D17 E53:E56 G53:H53 E58:E67 E69:E72 G58:H67 G69:H72 E89:H101 E103:H113 E115:H126 D22:H24 D26:H38 D40:H47 D49:H50 E9:Q9 F10:Q17 D19:Q20 G55:H56 G54 E74:H87">
    <cfRule type="cellIs" dxfId="203" priority="79" stopIfTrue="1" operator="equal">
      <formula>"CT"</formula>
    </cfRule>
    <cfRule type="cellIs" dxfId="202" priority="272" stopIfTrue="1" operator="equal">
      <formula>"C"</formula>
    </cfRule>
  </conditionalFormatting>
  <conditionalFormatting sqref="D9:D17 E53:E56 G53:H53 E58:E67 E69:E72 G58:H67 G69:H72 E89:H101 E103:H113 E115:H126 D22:H24 D26:H38 D40:H47 D49:H50 E9:Q9 F10:Q17 D19:Q20 G55:H56 G54 E74:H87">
    <cfRule type="cellIs" dxfId="201" priority="274" stopIfTrue="1" operator="equal">
      <formula>"NA"</formula>
    </cfRule>
  </conditionalFormatting>
  <conditionalFormatting sqref="D9:D17 D33:D38 F17 D27:E32 G27:H32 F27:F38 E58:E67 E69:E72 F83:F87 F97:F101 F104:F113 F123:F126 G58:H67 G69:H72 E74:H83 E89:H99 E103:H108 E115:H123 E9:I9 D26:H26 I16:Q17 D22:H24 D40:H47 D49:H50 F10:I16 J9:Q17 D19:Q20">
    <cfRule type="cellIs" dxfId="200" priority="183" stopIfTrue="1" operator="equal">
      <formula>"NCT"</formula>
    </cfRule>
    <cfRule type="cellIs" dxfId="199" priority="273" stopIfTrue="1" operator="equal">
      <formula>"NC"</formula>
    </cfRule>
  </conditionalFormatting>
  <conditionalFormatting sqref="D9:D17 E53:E56 G53:H53 E58:E67 E69:E72 G58:H67 G69:H72 E89:H101 E103:H113 E115:H126 D22:H24 D26:H38 D40:H47 D49:H50 E9:Q9 F10:Q17 D19:Q20 G55:H56 G54 E74:H87">
    <cfRule type="cellIs" dxfId="198" priority="275" stopIfTrue="1" operator="equal">
      <formula>"NT"</formula>
    </cfRule>
  </conditionalFormatting>
  <conditionalFormatting sqref="G17:H17 E100:H101 E53:E56 E33:E38 G53:H53 G33:H38 E109:H113 E124:H126 G55:H56 G54 E84:H87">
    <cfRule type="cellIs" dxfId="197" priority="269" stopIfTrue="1" operator="equal">
      <formula>"NC"</formula>
    </cfRule>
    <cfRule type="cellIs" dxfId="196" priority="1" stopIfTrue="1" operator="equal">
      <formula>"NCT"</formula>
    </cfRule>
  </conditionalFormatting>
  <conditionalFormatting sqref="E52 G52">
    <cfRule type="cellIs" dxfId="195" priority="236" stopIfTrue="1" operator="equal">
      <formula>"C"</formula>
    </cfRule>
  </conditionalFormatting>
  <conditionalFormatting sqref="E52 G52">
    <cfRule type="cellIs" dxfId="194" priority="238" stopIfTrue="1" operator="equal">
      <formula>"NA"</formula>
    </cfRule>
  </conditionalFormatting>
  <conditionalFormatting sqref="E52 G52">
    <cfRule type="cellIs" dxfId="193" priority="237" stopIfTrue="1" operator="equal">
      <formula>"NC"</formula>
    </cfRule>
  </conditionalFormatting>
  <conditionalFormatting sqref="E52 G52">
    <cfRule type="cellIs" dxfId="192" priority="239" stopIfTrue="1" operator="equal">
      <formula>"NT"</formula>
    </cfRule>
  </conditionalFormatting>
  <conditionalFormatting sqref="H52">
    <cfRule type="cellIs" dxfId="191" priority="232" stopIfTrue="1" operator="equal">
      <formula>"C"</formula>
    </cfRule>
  </conditionalFormatting>
  <conditionalFormatting sqref="H52">
    <cfRule type="cellIs" dxfId="190" priority="234" stopIfTrue="1" operator="equal">
      <formula>"NA"</formula>
    </cfRule>
  </conditionalFormatting>
  <conditionalFormatting sqref="H52">
    <cfRule type="cellIs" dxfId="189" priority="177" stopIfTrue="1" operator="equal">
      <formula>"NCT"</formula>
    </cfRule>
    <cfRule type="cellIs" dxfId="188" priority="233" stopIfTrue="1" operator="equal">
      <formula>"NC"</formula>
    </cfRule>
  </conditionalFormatting>
  <conditionalFormatting sqref="H52">
    <cfRule type="cellIs" dxfId="187" priority="235" stopIfTrue="1" operator="equal">
      <formula>"NT"</formula>
    </cfRule>
  </conditionalFormatting>
  <conditionalFormatting sqref="E10:E17">
    <cfRule type="cellIs" dxfId="186" priority="184" stopIfTrue="1" operator="equal">
      <formula>"C"</formula>
    </cfRule>
  </conditionalFormatting>
  <conditionalFormatting sqref="E10:E17">
    <cfRule type="cellIs" dxfId="185" priority="186" stopIfTrue="1" operator="equal">
      <formula>"NA"</formula>
    </cfRule>
  </conditionalFormatting>
  <conditionalFormatting sqref="E10:E17">
    <cfRule type="cellIs" dxfId="184" priority="185" stopIfTrue="1" operator="equal">
      <formula>"NC"</formula>
    </cfRule>
  </conditionalFormatting>
  <conditionalFormatting sqref="E10:E17">
    <cfRule type="cellIs" dxfId="183" priority="187" stopIfTrue="1" operator="equal">
      <formula>"NT"</formula>
    </cfRule>
  </conditionalFormatting>
  <conditionalFormatting sqref="D52:D56">
    <cfRule type="cellIs" dxfId="182" priority="167" stopIfTrue="1" operator="equal">
      <formula>"C"</formula>
    </cfRule>
  </conditionalFormatting>
  <conditionalFormatting sqref="D52:D56">
    <cfRule type="cellIs" dxfId="181" priority="169" stopIfTrue="1" operator="equal">
      <formula>"NA"</formula>
    </cfRule>
  </conditionalFormatting>
  <conditionalFormatting sqref="D52:D56">
    <cfRule type="cellIs" dxfId="180" priority="166" stopIfTrue="1" operator="equal">
      <formula>"NCT"</formula>
    </cfRule>
    <cfRule type="cellIs" dxfId="179" priority="168" stopIfTrue="1" operator="equal">
      <formula>"NC"</formula>
    </cfRule>
  </conditionalFormatting>
  <conditionalFormatting sqref="D52:D56">
    <cfRule type="cellIs" dxfId="178" priority="170" stopIfTrue="1" operator="equal">
      <formula>"NT"</formula>
    </cfRule>
  </conditionalFormatting>
  <conditionalFormatting sqref="D58:D67">
    <cfRule type="cellIs" dxfId="177" priority="162" stopIfTrue="1" operator="equal">
      <formula>"C"</formula>
    </cfRule>
  </conditionalFormatting>
  <conditionalFormatting sqref="D58:D67">
    <cfRule type="cellIs" dxfId="176" priority="164" stopIfTrue="1" operator="equal">
      <formula>"NA"</formula>
    </cfRule>
  </conditionalFormatting>
  <conditionalFormatting sqref="D58:D67">
    <cfRule type="cellIs" dxfId="175" priority="161" stopIfTrue="1" operator="equal">
      <formula>"NCT"</formula>
    </cfRule>
    <cfRule type="cellIs" dxfId="174" priority="163" stopIfTrue="1" operator="equal">
      <formula>"NC"</formula>
    </cfRule>
  </conditionalFormatting>
  <conditionalFormatting sqref="D58:D67">
    <cfRule type="cellIs" dxfId="173" priority="165" stopIfTrue="1" operator="equal">
      <formula>"NT"</formula>
    </cfRule>
  </conditionalFormatting>
  <conditionalFormatting sqref="D69:D72">
    <cfRule type="cellIs" dxfId="172" priority="157" stopIfTrue="1" operator="equal">
      <formula>"C"</formula>
    </cfRule>
  </conditionalFormatting>
  <conditionalFormatting sqref="D69:D72">
    <cfRule type="cellIs" dxfId="171" priority="159" stopIfTrue="1" operator="equal">
      <formula>"NA"</formula>
    </cfRule>
  </conditionalFormatting>
  <conditionalFormatting sqref="D69:D72">
    <cfRule type="cellIs" dxfId="170" priority="156" stopIfTrue="1" operator="equal">
      <formula>"NCT"</formula>
    </cfRule>
    <cfRule type="cellIs" dxfId="169" priority="158" stopIfTrue="1" operator="equal">
      <formula>"NC"</formula>
    </cfRule>
  </conditionalFormatting>
  <conditionalFormatting sqref="D69:D72">
    <cfRule type="cellIs" dxfId="168" priority="160" stopIfTrue="1" operator="equal">
      <formula>"NT"</formula>
    </cfRule>
  </conditionalFormatting>
  <conditionalFormatting sqref="D74:D87">
    <cfRule type="cellIs" dxfId="167" priority="152" stopIfTrue="1" operator="equal">
      <formula>"C"</formula>
    </cfRule>
  </conditionalFormatting>
  <conditionalFormatting sqref="D74:D87">
    <cfRule type="cellIs" dxfId="166" priority="154" stopIfTrue="1" operator="equal">
      <formula>"NA"</formula>
    </cfRule>
  </conditionalFormatting>
  <conditionalFormatting sqref="D74:D87">
    <cfRule type="cellIs" dxfId="165" priority="151" stopIfTrue="1" operator="equal">
      <formula>"NCT"</formula>
    </cfRule>
    <cfRule type="cellIs" dxfId="164" priority="153" stopIfTrue="1" operator="equal">
      <formula>"NC"</formula>
    </cfRule>
  </conditionalFormatting>
  <conditionalFormatting sqref="D74:D87">
    <cfRule type="cellIs" dxfId="163" priority="155" stopIfTrue="1" operator="equal">
      <formula>"NT"</formula>
    </cfRule>
  </conditionalFormatting>
  <conditionalFormatting sqref="D89:D101">
    <cfRule type="cellIs" dxfId="162" priority="147" stopIfTrue="1" operator="equal">
      <formula>"C"</formula>
    </cfRule>
  </conditionalFormatting>
  <conditionalFormatting sqref="D89:D101">
    <cfRule type="cellIs" dxfId="161" priority="149" stopIfTrue="1" operator="equal">
      <formula>"NA"</formula>
    </cfRule>
  </conditionalFormatting>
  <conditionalFormatting sqref="D89:D101">
    <cfRule type="cellIs" dxfId="160" priority="146" stopIfTrue="1" operator="equal">
      <formula>"NCT"</formula>
    </cfRule>
    <cfRule type="cellIs" dxfId="159" priority="148" stopIfTrue="1" operator="equal">
      <formula>"NC"</formula>
    </cfRule>
  </conditionalFormatting>
  <conditionalFormatting sqref="D89:D101">
    <cfRule type="cellIs" dxfId="158" priority="150" stopIfTrue="1" operator="equal">
      <formula>"NT"</formula>
    </cfRule>
  </conditionalFormatting>
  <conditionalFormatting sqref="D103:D113">
    <cfRule type="cellIs" dxfId="157" priority="142" stopIfTrue="1" operator="equal">
      <formula>"C"</formula>
    </cfRule>
  </conditionalFormatting>
  <conditionalFormatting sqref="D103:D113">
    <cfRule type="cellIs" dxfId="156" priority="144" stopIfTrue="1" operator="equal">
      <formula>"NA"</formula>
    </cfRule>
  </conditionalFormatting>
  <conditionalFormatting sqref="D103:D113">
    <cfRule type="cellIs" dxfId="155" priority="141" stopIfTrue="1" operator="equal">
      <formula>"NCT"</formula>
    </cfRule>
    <cfRule type="cellIs" dxfId="154" priority="143" stopIfTrue="1" operator="equal">
      <formula>"NC"</formula>
    </cfRule>
  </conditionalFormatting>
  <conditionalFormatting sqref="D103:D113">
    <cfRule type="cellIs" dxfId="153" priority="145" stopIfTrue="1" operator="equal">
      <formula>"NT"</formula>
    </cfRule>
  </conditionalFormatting>
  <conditionalFormatting sqref="D115:D126">
    <cfRule type="cellIs" dxfId="152" priority="137" stopIfTrue="1" operator="equal">
      <formula>"C"</formula>
    </cfRule>
  </conditionalFormatting>
  <conditionalFormatting sqref="D115:D126">
    <cfRule type="cellIs" dxfId="151" priority="139" stopIfTrue="1" operator="equal">
      <formula>"NA"</formula>
    </cfRule>
  </conditionalFormatting>
  <conditionalFormatting sqref="D115:D126">
    <cfRule type="cellIs" dxfId="150" priority="136" stopIfTrue="1" operator="equal">
      <formula>"NCT"</formula>
    </cfRule>
    <cfRule type="cellIs" dxfId="149" priority="138" stopIfTrue="1" operator="equal">
      <formula>"NC"</formula>
    </cfRule>
  </conditionalFormatting>
  <conditionalFormatting sqref="D115:D126">
    <cfRule type="cellIs" dxfId="148" priority="140" stopIfTrue="1" operator="equal">
      <formula>"NT"</formula>
    </cfRule>
  </conditionalFormatting>
  <conditionalFormatting sqref="F52:F56">
    <cfRule type="cellIs" dxfId="147" priority="132" stopIfTrue="1" operator="equal">
      <formula>"C"</formula>
    </cfRule>
  </conditionalFormatting>
  <conditionalFormatting sqref="F52:F56">
    <cfRule type="cellIs" dxfId="146" priority="134" stopIfTrue="1" operator="equal">
      <formula>"NA"</formula>
    </cfRule>
  </conditionalFormatting>
  <conditionalFormatting sqref="F52:F56">
    <cfRule type="cellIs" dxfId="145" priority="131" stopIfTrue="1" operator="equal">
      <formula>"NCT"</formula>
    </cfRule>
    <cfRule type="cellIs" dxfId="144" priority="133" stopIfTrue="1" operator="equal">
      <formula>"NC"</formula>
    </cfRule>
  </conditionalFormatting>
  <conditionalFormatting sqref="F52:F56">
    <cfRule type="cellIs" dxfId="143" priority="135" stopIfTrue="1" operator="equal">
      <formula>"NT"</formula>
    </cfRule>
  </conditionalFormatting>
  <conditionalFormatting sqref="F58:F67">
    <cfRule type="cellIs" dxfId="142" priority="127" stopIfTrue="1" operator="equal">
      <formula>"C"</formula>
    </cfRule>
  </conditionalFormatting>
  <conditionalFormatting sqref="F58:F67">
    <cfRule type="cellIs" dxfId="141" priority="129" stopIfTrue="1" operator="equal">
      <formula>"NA"</formula>
    </cfRule>
  </conditionalFormatting>
  <conditionalFormatting sqref="F58:F67">
    <cfRule type="cellIs" dxfId="140" priority="126" stopIfTrue="1" operator="equal">
      <formula>"NCT"</formula>
    </cfRule>
    <cfRule type="cellIs" dxfId="139" priority="128" stopIfTrue="1" operator="equal">
      <formula>"NC"</formula>
    </cfRule>
  </conditionalFormatting>
  <conditionalFormatting sqref="F58:F67">
    <cfRule type="cellIs" dxfId="138" priority="130" stopIfTrue="1" operator="equal">
      <formula>"NT"</formula>
    </cfRule>
  </conditionalFormatting>
  <conditionalFormatting sqref="F69:F72">
    <cfRule type="cellIs" dxfId="137" priority="122" stopIfTrue="1" operator="equal">
      <formula>"C"</formula>
    </cfRule>
  </conditionalFormatting>
  <conditionalFormatting sqref="F69:F72">
    <cfRule type="cellIs" dxfId="136" priority="124" stopIfTrue="1" operator="equal">
      <formula>"NA"</formula>
    </cfRule>
  </conditionalFormatting>
  <conditionalFormatting sqref="F69:F72">
    <cfRule type="cellIs" dxfId="135" priority="121" stopIfTrue="1" operator="equal">
      <formula>"NCT"</formula>
    </cfRule>
    <cfRule type="cellIs" dxfId="134" priority="123" stopIfTrue="1" operator="equal">
      <formula>"NC"</formula>
    </cfRule>
  </conditionalFormatting>
  <conditionalFormatting sqref="F69:F72">
    <cfRule type="cellIs" dxfId="133" priority="125" stopIfTrue="1" operator="equal">
      <formula>"NT"</formula>
    </cfRule>
  </conditionalFormatting>
  <conditionalFormatting sqref="F89:F101">
    <cfRule type="cellIs" dxfId="132" priority="120" stopIfTrue="1" operator="equal">
      <formula>"NC"</formula>
    </cfRule>
  </conditionalFormatting>
  <conditionalFormatting sqref="F103:F113">
    <cfRule type="cellIs" dxfId="131" priority="119" stopIfTrue="1" operator="equal">
      <formula>"NC"</formula>
    </cfRule>
  </conditionalFormatting>
  <conditionalFormatting sqref="F103:F113">
    <cfRule type="cellIs" dxfId="130" priority="118" stopIfTrue="1" operator="equal">
      <formula>"NC"</formula>
    </cfRule>
  </conditionalFormatting>
  <conditionalFormatting sqref="F115:F126">
    <cfRule type="cellIs" dxfId="129" priority="117" stopIfTrue="1" operator="equal">
      <formula>"NC"</formula>
    </cfRule>
  </conditionalFormatting>
  <conditionalFormatting sqref="F115:F126">
    <cfRule type="cellIs" dxfId="128" priority="116" stopIfTrue="1" operator="equal">
      <formula>"NC"</formula>
    </cfRule>
  </conditionalFormatting>
  <conditionalFormatting sqref="F115:F126">
    <cfRule type="cellIs" dxfId="127" priority="115" stopIfTrue="1" operator="equal">
      <formula>"NC"</formula>
    </cfRule>
  </conditionalFormatting>
  <conditionalFormatting sqref="I22:Q24">
    <cfRule type="cellIs" dxfId="126" priority="67" stopIfTrue="1" operator="equal">
      <formula>"CT"</formula>
    </cfRule>
    <cfRule type="cellIs" dxfId="125" priority="69" stopIfTrue="1" operator="equal">
      <formula>"C"</formula>
    </cfRule>
  </conditionalFormatting>
  <conditionalFormatting sqref="I22:Q24">
    <cfRule type="cellIs" dxfId="124" priority="71" stopIfTrue="1" operator="equal">
      <formula>"NA"</formula>
    </cfRule>
  </conditionalFormatting>
  <conditionalFormatting sqref="I22:Q24">
    <cfRule type="cellIs" dxfId="123" priority="68" stopIfTrue="1" operator="equal">
      <formula>"NCT"</formula>
    </cfRule>
    <cfRule type="cellIs" dxfId="122" priority="70" stopIfTrue="1" operator="equal">
      <formula>"NC"</formula>
    </cfRule>
  </conditionalFormatting>
  <conditionalFormatting sqref="I22:Q24">
    <cfRule type="cellIs" dxfId="121" priority="72" stopIfTrue="1" operator="equal">
      <formula>"NT"</formula>
    </cfRule>
  </conditionalFormatting>
  <conditionalFormatting sqref="I26:Q38">
    <cfRule type="cellIs" dxfId="120" priority="61" stopIfTrue="1" operator="equal">
      <formula>"CT"</formula>
    </cfRule>
    <cfRule type="cellIs" dxfId="119" priority="63" stopIfTrue="1" operator="equal">
      <formula>"C"</formula>
    </cfRule>
  </conditionalFormatting>
  <conditionalFormatting sqref="I26:Q38">
    <cfRule type="cellIs" dxfId="118" priority="65" stopIfTrue="1" operator="equal">
      <formula>"NA"</formula>
    </cfRule>
  </conditionalFormatting>
  <conditionalFormatting sqref="I26:Q38">
    <cfRule type="cellIs" dxfId="117" priority="62" stopIfTrue="1" operator="equal">
      <formula>"NCT"</formula>
    </cfRule>
    <cfRule type="cellIs" dxfId="116" priority="64" stopIfTrue="1" operator="equal">
      <formula>"NC"</formula>
    </cfRule>
  </conditionalFormatting>
  <conditionalFormatting sqref="I26:Q38">
    <cfRule type="cellIs" dxfId="115" priority="66" stopIfTrue="1" operator="equal">
      <formula>"NT"</formula>
    </cfRule>
  </conditionalFormatting>
  <conditionalFormatting sqref="I40:Q47">
    <cfRule type="cellIs" dxfId="114" priority="55" stopIfTrue="1" operator="equal">
      <formula>"CT"</formula>
    </cfRule>
    <cfRule type="cellIs" dxfId="113" priority="57" stopIfTrue="1" operator="equal">
      <formula>"C"</formula>
    </cfRule>
  </conditionalFormatting>
  <conditionalFormatting sqref="I40:Q47">
    <cfRule type="cellIs" dxfId="112" priority="59" stopIfTrue="1" operator="equal">
      <formula>"NA"</formula>
    </cfRule>
  </conditionalFormatting>
  <conditionalFormatting sqref="I40:Q47">
    <cfRule type="cellIs" dxfId="111" priority="56" stopIfTrue="1" operator="equal">
      <formula>"NCT"</formula>
    </cfRule>
    <cfRule type="cellIs" dxfId="110" priority="58" stopIfTrue="1" operator="equal">
      <formula>"NC"</formula>
    </cfRule>
  </conditionalFormatting>
  <conditionalFormatting sqref="I40:Q47">
    <cfRule type="cellIs" dxfId="109" priority="60" stopIfTrue="1" operator="equal">
      <formula>"NT"</formula>
    </cfRule>
  </conditionalFormatting>
  <conditionalFormatting sqref="I49:Q50">
    <cfRule type="cellIs" dxfId="108" priority="49" stopIfTrue="1" operator="equal">
      <formula>"CT"</formula>
    </cfRule>
    <cfRule type="cellIs" dxfId="107" priority="51" stopIfTrue="1" operator="equal">
      <formula>"C"</formula>
    </cfRule>
  </conditionalFormatting>
  <conditionalFormatting sqref="I49:Q50">
    <cfRule type="cellIs" dxfId="106" priority="53" stopIfTrue="1" operator="equal">
      <formula>"NA"</formula>
    </cfRule>
  </conditionalFormatting>
  <conditionalFormatting sqref="I49:Q50">
    <cfRule type="cellIs" dxfId="105" priority="50" stopIfTrue="1" operator="equal">
      <formula>"NCT"</formula>
    </cfRule>
    <cfRule type="cellIs" dxfId="104" priority="52" stopIfTrue="1" operator="equal">
      <formula>"NC"</formula>
    </cfRule>
  </conditionalFormatting>
  <conditionalFormatting sqref="I49:Q50">
    <cfRule type="cellIs" dxfId="103" priority="54" stopIfTrue="1" operator="equal">
      <formula>"NT"</formula>
    </cfRule>
  </conditionalFormatting>
  <conditionalFormatting sqref="I52:Q56">
    <cfRule type="cellIs" dxfId="102" priority="43" stopIfTrue="1" operator="equal">
      <formula>"CT"</formula>
    </cfRule>
    <cfRule type="cellIs" dxfId="101" priority="45" stopIfTrue="1" operator="equal">
      <formula>"C"</formula>
    </cfRule>
  </conditionalFormatting>
  <conditionalFormatting sqref="I52:Q56">
    <cfRule type="cellIs" dxfId="100" priority="47" stopIfTrue="1" operator="equal">
      <formula>"NA"</formula>
    </cfRule>
  </conditionalFormatting>
  <conditionalFormatting sqref="I52:Q56">
    <cfRule type="cellIs" dxfId="99" priority="44" stopIfTrue="1" operator="equal">
      <formula>"NCT"</formula>
    </cfRule>
    <cfRule type="cellIs" dxfId="98" priority="46" stopIfTrue="1" operator="equal">
      <formula>"NC"</formula>
    </cfRule>
  </conditionalFormatting>
  <conditionalFormatting sqref="I52:Q56">
    <cfRule type="cellIs" dxfId="97" priority="48" stopIfTrue="1" operator="equal">
      <formula>"NT"</formula>
    </cfRule>
  </conditionalFormatting>
  <conditionalFormatting sqref="I58:Q67">
    <cfRule type="cellIs" dxfId="96" priority="37" stopIfTrue="1" operator="equal">
      <formula>"CT"</formula>
    </cfRule>
    <cfRule type="cellIs" dxfId="95" priority="39" stopIfTrue="1" operator="equal">
      <formula>"C"</formula>
    </cfRule>
  </conditionalFormatting>
  <conditionalFormatting sqref="I58:Q67">
    <cfRule type="cellIs" dxfId="94" priority="41" stopIfTrue="1" operator="equal">
      <formula>"NA"</formula>
    </cfRule>
  </conditionalFormatting>
  <conditionalFormatting sqref="I58:Q67">
    <cfRule type="cellIs" dxfId="93" priority="38" stopIfTrue="1" operator="equal">
      <formula>"NCT"</formula>
    </cfRule>
    <cfRule type="cellIs" dxfId="92" priority="40" stopIfTrue="1" operator="equal">
      <formula>"NC"</formula>
    </cfRule>
  </conditionalFormatting>
  <conditionalFormatting sqref="I58:Q67">
    <cfRule type="cellIs" dxfId="91" priority="42" stopIfTrue="1" operator="equal">
      <formula>"NT"</formula>
    </cfRule>
  </conditionalFormatting>
  <conditionalFormatting sqref="I69:Q72">
    <cfRule type="cellIs" dxfId="90" priority="31" stopIfTrue="1" operator="equal">
      <formula>"CT"</formula>
    </cfRule>
    <cfRule type="cellIs" dxfId="89" priority="33" stopIfTrue="1" operator="equal">
      <formula>"C"</formula>
    </cfRule>
  </conditionalFormatting>
  <conditionalFormatting sqref="I69:Q72">
    <cfRule type="cellIs" dxfId="88" priority="35" stopIfTrue="1" operator="equal">
      <formula>"NA"</formula>
    </cfRule>
  </conditionalFormatting>
  <conditionalFormatting sqref="I69:Q72">
    <cfRule type="cellIs" dxfId="87" priority="32" stopIfTrue="1" operator="equal">
      <formula>"NCT"</formula>
    </cfRule>
    <cfRule type="cellIs" dxfId="86" priority="34" stopIfTrue="1" operator="equal">
      <formula>"NC"</formula>
    </cfRule>
  </conditionalFormatting>
  <conditionalFormatting sqref="I69:Q72">
    <cfRule type="cellIs" dxfId="85" priority="36" stopIfTrue="1" operator="equal">
      <formula>"NT"</formula>
    </cfRule>
  </conditionalFormatting>
  <conditionalFormatting sqref="I74:Q87">
    <cfRule type="cellIs" dxfId="84" priority="25" stopIfTrue="1" operator="equal">
      <formula>"CT"</formula>
    </cfRule>
    <cfRule type="cellIs" dxfId="83" priority="27" stopIfTrue="1" operator="equal">
      <formula>"C"</formula>
    </cfRule>
  </conditionalFormatting>
  <conditionalFormatting sqref="I74:Q87">
    <cfRule type="cellIs" dxfId="82" priority="29" stopIfTrue="1" operator="equal">
      <formula>"NA"</formula>
    </cfRule>
  </conditionalFormatting>
  <conditionalFormatting sqref="I74:Q87">
    <cfRule type="cellIs" dxfId="81" priority="26" stopIfTrue="1" operator="equal">
      <formula>"NCT"</formula>
    </cfRule>
    <cfRule type="cellIs" dxfId="80" priority="28" stopIfTrue="1" operator="equal">
      <formula>"NC"</formula>
    </cfRule>
  </conditionalFormatting>
  <conditionalFormatting sqref="I74:Q87">
    <cfRule type="cellIs" dxfId="79" priority="30" stopIfTrue="1" operator="equal">
      <formula>"NT"</formula>
    </cfRule>
  </conditionalFormatting>
  <conditionalFormatting sqref="I89:Q101">
    <cfRule type="cellIs" dxfId="78" priority="19" stopIfTrue="1" operator="equal">
      <formula>"CT"</formula>
    </cfRule>
    <cfRule type="cellIs" dxfId="77" priority="21" stopIfTrue="1" operator="equal">
      <formula>"C"</formula>
    </cfRule>
  </conditionalFormatting>
  <conditionalFormatting sqref="I89:Q101">
    <cfRule type="cellIs" dxfId="76" priority="23" stopIfTrue="1" operator="equal">
      <formula>"NA"</formula>
    </cfRule>
  </conditionalFormatting>
  <conditionalFormatting sqref="I89:Q101">
    <cfRule type="cellIs" dxfId="75" priority="20" stopIfTrue="1" operator="equal">
      <formula>"NCT"</formula>
    </cfRule>
    <cfRule type="cellIs" dxfId="74" priority="22" stopIfTrue="1" operator="equal">
      <formula>"NC"</formula>
    </cfRule>
  </conditionalFormatting>
  <conditionalFormatting sqref="I89:Q101">
    <cfRule type="cellIs" dxfId="73" priority="24" stopIfTrue="1" operator="equal">
      <formula>"NT"</formula>
    </cfRule>
  </conditionalFormatting>
  <conditionalFormatting sqref="I103:Q113">
    <cfRule type="cellIs" dxfId="72" priority="13" stopIfTrue="1" operator="equal">
      <formula>"CT"</formula>
    </cfRule>
    <cfRule type="cellIs" dxfId="71" priority="15" stopIfTrue="1" operator="equal">
      <formula>"C"</formula>
    </cfRule>
  </conditionalFormatting>
  <conditionalFormatting sqref="I103:Q113">
    <cfRule type="cellIs" dxfId="70" priority="17" stopIfTrue="1" operator="equal">
      <formula>"NA"</formula>
    </cfRule>
  </conditionalFormatting>
  <conditionalFormatting sqref="I103:Q113">
    <cfRule type="cellIs" dxfId="69" priority="14" stopIfTrue="1" operator="equal">
      <formula>"NCT"</formula>
    </cfRule>
    <cfRule type="cellIs" dxfId="68" priority="16" stopIfTrue="1" operator="equal">
      <formula>"NC"</formula>
    </cfRule>
  </conditionalFormatting>
  <conditionalFormatting sqref="I103:Q113">
    <cfRule type="cellIs" dxfId="67" priority="18" stopIfTrue="1" operator="equal">
      <formula>"NT"</formula>
    </cfRule>
  </conditionalFormatting>
  <conditionalFormatting sqref="I115:Q126">
    <cfRule type="cellIs" dxfId="66" priority="7" stopIfTrue="1" operator="equal">
      <formula>"CT"</formula>
    </cfRule>
    <cfRule type="cellIs" dxfId="65" priority="9" stopIfTrue="1" operator="equal">
      <formula>"C"</formula>
    </cfRule>
  </conditionalFormatting>
  <conditionalFormatting sqref="I115:Q126">
    <cfRule type="cellIs" dxfId="64" priority="11" stopIfTrue="1" operator="equal">
      <formula>"NA"</formula>
    </cfRule>
  </conditionalFormatting>
  <conditionalFormatting sqref="I115:Q126">
    <cfRule type="cellIs" dxfId="63" priority="8" stopIfTrue="1" operator="equal">
      <formula>"NCT"</formula>
    </cfRule>
    <cfRule type="cellIs" dxfId="62" priority="10" stopIfTrue="1" operator="equal">
      <formula>"NC"</formula>
    </cfRule>
  </conditionalFormatting>
  <conditionalFormatting sqref="I115:Q126">
    <cfRule type="cellIs" dxfId="61" priority="12" stopIfTrue="1" operator="equal">
      <formula>"NT"</formula>
    </cfRule>
  </conditionalFormatting>
  <conditionalFormatting sqref="H54">
    <cfRule type="cellIs" dxfId="60" priority="3" stopIfTrue="1" operator="equal">
      <formula>"C"</formula>
    </cfRule>
  </conditionalFormatting>
  <conditionalFormatting sqref="H54">
    <cfRule type="cellIs" dxfId="59" priority="5" stopIfTrue="1" operator="equal">
      <formula>"NA"</formula>
    </cfRule>
  </conditionalFormatting>
  <conditionalFormatting sqref="H54">
    <cfRule type="cellIs" dxfId="58" priority="2" stopIfTrue="1" operator="equal">
      <formula>"NCT"</formula>
    </cfRule>
    <cfRule type="cellIs" dxfId="57" priority="4" stopIfTrue="1" operator="equal">
      <formula>"NC"</formula>
    </cfRule>
  </conditionalFormatting>
  <conditionalFormatting sqref="H54">
    <cfRule type="cellIs" dxfId="56" priority="6" stopIfTrue="1" operator="equal">
      <formula>"NT"</formula>
    </cfRule>
  </conditionalFormatting>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
  <headerFooter alignWithMargins="0">
    <oddHeader>&amp;LRGAA 3.0 - Relevé pour le site : wwww.site.fr&amp;R&amp;P/&amp;N -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09"/>
  <sheetViews>
    <sheetView zoomScale="85" zoomScaleNormal="85" workbookViewId="0">
      <pane xSplit="4" ySplit="3" topLeftCell="E42" activePane="bottomRight" state="frozen"/>
      <selection activeCell="E85" sqref="E85"/>
      <selection pane="topRight" activeCell="E85" sqref="E85"/>
      <selection pane="bottomLeft" activeCell="E85" sqref="E85"/>
      <selection pane="bottomRight" activeCell="E14" sqref="E14"/>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2" width="14.109375" style="1" customWidth="1"/>
    <col min="1023" max="1023" width="10.77734375" style="1" customWidth="1"/>
    <col min="1024" max="16384" width="10.77734375" style="1"/>
  </cols>
  <sheetData>
    <row r="1" spans="1:1022" s="13" customFormat="1" ht="15">
      <c r="A1" s="20" t="str">
        <f>Échantillon!B9</f>
        <v>Accueil</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22" s="13" customFormat="1">
      <c r="A2" s="22" t="str">
        <f>Échantillon!C9</f>
        <v>https://sdage-sage.eau-loire-bretagne.fr/home.html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22" ht="15">
      <c r="A3" s="24"/>
      <c r="B3" s="25" t="s">
        <v>248</v>
      </c>
      <c r="C3" s="25" t="s">
        <v>250</v>
      </c>
      <c r="D3" s="25" t="s">
        <v>251</v>
      </c>
      <c r="E3" s="25" t="s">
        <v>249</v>
      </c>
      <c r="F3" s="25" t="s">
        <v>4</v>
      </c>
    </row>
    <row r="4" spans="1:1022" ht="28.5">
      <c r="A4" s="136" t="str">
        <f>Synthèse!A9</f>
        <v>Images</v>
      </c>
      <c r="B4" s="12" t="str">
        <f>Synthèse!B9</f>
        <v>1.1</v>
      </c>
      <c r="C4" s="3" t="str">
        <f>Synthèse!C9</f>
        <v>Chaque image porteuse d’information a-t-elle une alternative textuelle ?</v>
      </c>
      <c r="D4" s="12" t="s">
        <v>289</v>
      </c>
      <c r="E4" s="3"/>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22" ht="42.75">
      <c r="A5" s="123"/>
      <c r="B5" s="12" t="str">
        <f>Synthèse!B10</f>
        <v>1.2</v>
      </c>
      <c r="C5" s="3" t="str">
        <f>Synthèse!C10</f>
        <v>Chaque image de décoration est-elle correctement ignorée par les technologies d’assistance ?</v>
      </c>
      <c r="D5" s="12" t="s">
        <v>290</v>
      </c>
      <c r="E5" s="3" t="s">
        <v>324</v>
      </c>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c r="AMC5" s="15"/>
      <c r="AMD5" s="15"/>
      <c r="AME5" s="15"/>
      <c r="AMF5" s="15"/>
      <c r="AMG5" s="15"/>
      <c r="AMH5" s="15"/>
    </row>
    <row r="6" spans="1:1022" ht="214.5">
      <c r="A6" s="123"/>
      <c r="B6" s="12" t="str">
        <f>Synthèse!B11</f>
        <v>1.3</v>
      </c>
      <c r="C6" s="3" t="str">
        <f>Synthèse!C11</f>
        <v>Pour chaque image porteuse d'information ayant une alternative textuelle, cette alternative est-elle pertinente (hors cas particuliers) ?</v>
      </c>
      <c r="D6" s="12" t="s">
        <v>290</v>
      </c>
      <c r="E6" s="3" t="s">
        <v>325</v>
      </c>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c r="AMC6" s="5"/>
      <c r="AMD6" s="5"/>
      <c r="AME6" s="5"/>
      <c r="AMF6" s="5"/>
      <c r="AMG6" s="5"/>
      <c r="AMH6" s="5"/>
    </row>
    <row r="7" spans="1:1022"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c r="AMC7" s="5"/>
      <c r="AMD7" s="5"/>
      <c r="AME7" s="5"/>
      <c r="AMF7" s="5"/>
      <c r="AMG7" s="5"/>
      <c r="AMH7" s="5"/>
    </row>
    <row r="8" spans="1:1022" ht="42.75">
      <c r="A8" s="123"/>
      <c r="B8" s="12" t="str">
        <f>Synthèse!B13</f>
        <v>1.5</v>
      </c>
      <c r="C8" s="3" t="str">
        <f>Synthèse!C13</f>
        <v>Pour chaque image utilisée comme CAPTCHA, une solution d’accès alternatif au contenu ou à la fonction du CAPTCHA est-elle présente ?</v>
      </c>
      <c r="D8" s="12" t="s">
        <v>31</v>
      </c>
      <c r="E8" s="26"/>
      <c r="F8" s="3"/>
      <c r="AMC8" s="5"/>
      <c r="AMD8" s="5"/>
      <c r="AME8" s="5"/>
      <c r="AMF8" s="5"/>
      <c r="AMG8" s="5"/>
      <c r="AMH8" s="5"/>
    </row>
    <row r="9" spans="1:1022" ht="28.5">
      <c r="A9" s="123"/>
      <c r="B9" s="12" t="str">
        <f>Synthèse!B14</f>
        <v>1.6</v>
      </c>
      <c r="C9" s="3" t="str">
        <f>Synthèse!C14</f>
        <v>Chaque image porteuse d’information a-t-elle, si nécessaire, une description détaillée ?</v>
      </c>
      <c r="D9" s="12" t="s">
        <v>31</v>
      </c>
      <c r="E9" s="3"/>
      <c r="F9" s="3"/>
      <c r="AMC9" s="5"/>
      <c r="AMD9" s="5"/>
      <c r="AME9" s="5"/>
      <c r="AMF9" s="5"/>
      <c r="AMG9" s="5"/>
      <c r="AMH9" s="5"/>
    </row>
    <row r="10" spans="1:1022" ht="42.75">
      <c r="A10" s="123"/>
      <c r="B10" s="12" t="str">
        <f>Synthèse!B15</f>
        <v>1.7</v>
      </c>
      <c r="C10" s="3" t="str">
        <f>Synthèse!C15</f>
        <v>Pour chaque image porteuse d’information ayant une description détaillée, cette description est-elle pertinente ?</v>
      </c>
      <c r="D10" s="12" t="s">
        <v>31</v>
      </c>
      <c r="E10" s="3"/>
      <c r="F10" s="3"/>
      <c r="AMC10" s="5"/>
      <c r="AMD10" s="5"/>
      <c r="AME10" s="5"/>
      <c r="AMF10" s="5"/>
      <c r="AMG10" s="5"/>
      <c r="AMH10" s="5"/>
    </row>
    <row r="11" spans="1:1022"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289</v>
      </c>
      <c r="E11" s="3" t="s">
        <v>326</v>
      </c>
      <c r="F11" s="3"/>
    </row>
    <row r="12" spans="1:1022" ht="273.75">
      <c r="A12" s="137"/>
      <c r="B12" s="12" t="str">
        <f>Synthèse!B17</f>
        <v>1.9</v>
      </c>
      <c r="C12" s="3" t="str">
        <f>Synthèse!C17</f>
        <v>Chaque légende d’image est-elle, si nécessaire, correctement reliée à l’image correspondante ?</v>
      </c>
      <c r="D12" s="12" t="s">
        <v>30</v>
      </c>
      <c r="E12" s="3" t="s">
        <v>327</v>
      </c>
      <c r="F12" s="3"/>
    </row>
    <row r="13" spans="1:1022" ht="17.100000000000001" customHeight="1">
      <c r="A13" s="135" t="str">
        <f>Synthèse!A19</f>
        <v>Cadres</v>
      </c>
      <c r="B13" s="41" t="str">
        <f>Synthèse!B19</f>
        <v>2.1</v>
      </c>
      <c r="C13" s="40" t="str">
        <f>Synthèse!C19</f>
        <v>Chaque cadre a-t-il un titre de cadre ?</v>
      </c>
      <c r="D13" s="41" t="s">
        <v>29</v>
      </c>
      <c r="E13" s="42"/>
      <c r="F13" s="40"/>
    </row>
    <row r="14" spans="1:1022" ht="33.6" customHeight="1">
      <c r="A14" s="135"/>
      <c r="B14" s="41" t="str">
        <f>Synthèse!B20</f>
        <v>2.2</v>
      </c>
      <c r="C14" s="40" t="str">
        <f>Synthèse!C20</f>
        <v>Pour chaque cadre ayant un titre de cadre, ce titre de cadre est-il pertinent ?</v>
      </c>
      <c r="D14" s="41" t="s">
        <v>29</v>
      </c>
      <c r="E14" s="40"/>
      <c r="F14" s="40"/>
    </row>
    <row r="15" spans="1:1022" ht="99.75">
      <c r="A15" s="135" t="str">
        <f>Synthèse!A22</f>
        <v>Couleurs</v>
      </c>
      <c r="B15" s="12" t="str">
        <f>Synthèse!B22</f>
        <v>3.1</v>
      </c>
      <c r="C15" s="3" t="str">
        <f>Synthèse!C22</f>
        <v>Dans chaque page web, l’information ne doit pas être donnée uniquement par la couleur. Cette règle est-elle respectée ?</v>
      </c>
      <c r="D15" s="12" t="s">
        <v>29</v>
      </c>
      <c r="E15" s="3" t="s">
        <v>328</v>
      </c>
      <c r="F15" s="3"/>
      <c r="AMC15" s="5"/>
      <c r="AMD15" s="5"/>
      <c r="AME15" s="5"/>
      <c r="AMF15" s="5"/>
      <c r="AMG15" s="5"/>
      <c r="AMH15" s="5"/>
    </row>
    <row r="16" spans="1:1022" ht="71.25">
      <c r="A16" s="135"/>
      <c r="B16" s="12" t="str">
        <f>Synthèse!B23</f>
        <v>3.2</v>
      </c>
      <c r="C16" s="3" t="str">
        <f>Synthèse!C23</f>
        <v>Dans chaque page web, le contraste entre la couleur du texte et la couleur de son arrière-plan est-il suffisamment élevé (hors cas particuliers) ?</v>
      </c>
      <c r="D16" s="12" t="s">
        <v>290</v>
      </c>
      <c r="E16" s="85" t="s">
        <v>329</v>
      </c>
      <c r="F16" s="7"/>
      <c r="AMC16" s="5"/>
      <c r="AMD16" s="5"/>
      <c r="AME16" s="5"/>
      <c r="AMF16" s="5"/>
      <c r="AMG16" s="5"/>
      <c r="AMH16" s="5"/>
    </row>
    <row r="17" spans="1:1022"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29</v>
      </c>
      <c r="E17" s="80"/>
      <c r="F17" s="7"/>
      <c r="AMC17" s="5"/>
      <c r="AMD17" s="5"/>
      <c r="AME17" s="5"/>
      <c r="AMF17" s="5"/>
      <c r="AMG17" s="5"/>
      <c r="AMH17" s="5"/>
    </row>
    <row r="18" spans="1:1022"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c r="AMC18" s="5"/>
      <c r="AMD18" s="5"/>
      <c r="AME18" s="5"/>
      <c r="AMF18" s="5"/>
      <c r="AMG18" s="5"/>
      <c r="AMH18" s="5"/>
    </row>
    <row r="19" spans="1:1022"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c r="AMC19" s="5"/>
      <c r="AMD19" s="5"/>
      <c r="AME19" s="5"/>
      <c r="AMF19" s="5"/>
      <c r="AMG19" s="5"/>
      <c r="AMH19" s="5"/>
    </row>
    <row r="20" spans="1:1022" ht="42.75">
      <c r="A20" s="135"/>
      <c r="B20" s="41" t="str">
        <f>Synthèse!B28</f>
        <v>4.3</v>
      </c>
      <c r="C20" s="40" t="str">
        <f>Synthèse!C28</f>
        <v>Chaque média temporel synchronisé pré-enregistré a-t-il, si nécessaire, des sous-titres synchronisés (hors cas particuliers) ?</v>
      </c>
      <c r="D20" s="41" t="s">
        <v>31</v>
      </c>
      <c r="E20" s="40"/>
      <c r="F20" s="40"/>
      <c r="AMC20" s="5"/>
      <c r="AMD20" s="5"/>
      <c r="AME20" s="5"/>
      <c r="AMF20" s="5"/>
      <c r="AMG20" s="5"/>
      <c r="AMH20" s="5"/>
    </row>
    <row r="21" spans="1:1022" ht="42.75">
      <c r="A21" s="135"/>
      <c r="B21" s="41" t="str">
        <f>Synthèse!B29</f>
        <v>4.4</v>
      </c>
      <c r="C21" s="40" t="str">
        <f>Synthèse!C29</f>
        <v>Pour chaque média temporel synchronisé pré-enregistré ayant des sous-titres synchronisés, ces sous-titres sont-ils pertinents ?</v>
      </c>
      <c r="D21" s="41" t="s">
        <v>31</v>
      </c>
      <c r="E21" s="40"/>
      <c r="F21" s="40"/>
      <c r="AMC21" s="5"/>
      <c r="AMD21" s="5"/>
      <c r="AME21" s="5"/>
      <c r="AMF21" s="5"/>
      <c r="AMG21" s="5"/>
      <c r="AMH21" s="5"/>
    </row>
    <row r="22" spans="1:1022" ht="42.75">
      <c r="A22" s="135"/>
      <c r="B22" s="41" t="str">
        <f>Synthèse!B30</f>
        <v>4.5</v>
      </c>
      <c r="C22" s="40" t="str">
        <f>Synthèse!C30</f>
        <v>Chaque média temporel pré-enregistré a-t-il, si nécessaire, une audiodescription synchronisée (hors cas particuliers) ?</v>
      </c>
      <c r="D22" s="41" t="s">
        <v>31</v>
      </c>
      <c r="E22" s="40"/>
      <c r="F22" s="40"/>
      <c r="AMC22" s="5"/>
      <c r="AMD22" s="5"/>
      <c r="AME22" s="5"/>
      <c r="AMF22" s="5"/>
      <c r="AMG22" s="5"/>
      <c r="AMH22" s="5"/>
    </row>
    <row r="23" spans="1:1022" ht="42.75">
      <c r="A23" s="135"/>
      <c r="B23" s="41" t="str">
        <f>Synthèse!B31</f>
        <v>4.6</v>
      </c>
      <c r="C23" s="40" t="str">
        <f>Synthèse!C31</f>
        <v>Pour chaque média temporel pré-enregistré ayant une audiodescription synchronisée, celle-ci est-elle pertinente ?</v>
      </c>
      <c r="D23" s="41" t="s">
        <v>31</v>
      </c>
      <c r="E23" s="40"/>
      <c r="F23" s="40"/>
      <c r="AMC23" s="5"/>
      <c r="AMD23" s="5"/>
      <c r="AME23" s="5"/>
      <c r="AMF23" s="5"/>
      <c r="AMG23" s="5"/>
      <c r="AMH23" s="5"/>
    </row>
    <row r="24" spans="1:1022" ht="28.5">
      <c r="A24" s="135"/>
      <c r="B24" s="41" t="str">
        <f>Synthèse!B32</f>
        <v>4.7</v>
      </c>
      <c r="C24" s="40" t="str">
        <f>Synthèse!C32</f>
        <v>Chaque média temporel est-il clairement identifiable (hors cas particuliers) ?</v>
      </c>
      <c r="D24" s="41" t="s">
        <v>31</v>
      </c>
      <c r="E24" s="40"/>
      <c r="F24" s="40"/>
      <c r="AMC24" s="5"/>
      <c r="AMD24" s="5"/>
      <c r="AME24" s="5"/>
      <c r="AMF24" s="5"/>
      <c r="AMG24" s="5"/>
      <c r="AMH24" s="5"/>
    </row>
    <row r="25" spans="1:1022" ht="42.75">
      <c r="A25" s="135"/>
      <c r="B25" s="41" t="str">
        <f>Synthèse!B33</f>
        <v>4.8</v>
      </c>
      <c r="C25" s="40" t="str">
        <f>Synthèse!C33</f>
        <v>Chaque média non temporel a-t-il, si nécessaire, une alternative (hors cas particuliers) ?</v>
      </c>
      <c r="D25" s="41" t="s">
        <v>31</v>
      </c>
      <c r="E25" s="40"/>
      <c r="F25" s="40"/>
      <c r="AMC25" s="5"/>
      <c r="AMD25" s="5"/>
      <c r="AME25" s="5"/>
      <c r="AMF25" s="5"/>
      <c r="AMG25" s="5"/>
      <c r="AMH25" s="5"/>
    </row>
    <row r="26" spans="1:1022" ht="28.5">
      <c r="A26" s="135"/>
      <c r="B26" s="41" t="str">
        <f>Synthèse!B34</f>
        <v>4.9</v>
      </c>
      <c r="C26" s="40" t="str">
        <f>Synthèse!C34</f>
        <v>Pour chaque média non temporel ayant une alternative, cette alternative est-elle pertinente ?</v>
      </c>
      <c r="D26" s="41" t="s">
        <v>31</v>
      </c>
      <c r="E26" s="40"/>
      <c r="F26" s="40"/>
      <c r="AMC26" s="5"/>
      <c r="AMD26" s="5"/>
      <c r="AME26" s="5"/>
      <c r="AMF26" s="5"/>
      <c r="AMG26" s="5"/>
      <c r="AMH26" s="5"/>
    </row>
    <row r="27" spans="1:1022" ht="28.5">
      <c r="A27" s="135"/>
      <c r="B27" s="41" t="str">
        <f>Synthèse!B35</f>
        <v>4.10</v>
      </c>
      <c r="C27" s="40" t="str">
        <f>Synthèse!C35</f>
        <v>Chaque son déclenché automatiquement est-il contrôlable par l’utilisateur ?</v>
      </c>
      <c r="D27" s="41" t="s">
        <v>31</v>
      </c>
      <c r="E27" s="40"/>
      <c r="F27" s="40"/>
      <c r="AMC27" s="5"/>
      <c r="AMD27" s="5"/>
      <c r="AME27" s="5"/>
      <c r="AMF27" s="5"/>
      <c r="AMG27" s="5"/>
      <c r="AMH27" s="5"/>
    </row>
    <row r="28" spans="1:1022" ht="42.75">
      <c r="A28" s="135"/>
      <c r="B28" s="41" t="str">
        <f>Synthèse!B36</f>
        <v>4.11</v>
      </c>
      <c r="C28" s="40" t="str">
        <f>Synthèse!C36</f>
        <v>La consultation de chaque média temporel est-elle, si nécessaire, contrôlable par le clavier et tout dispositif de pointage ?</v>
      </c>
      <c r="D28" s="41" t="s">
        <v>31</v>
      </c>
      <c r="E28" s="40"/>
      <c r="F28" s="40"/>
      <c r="AMC28" s="5"/>
      <c r="AMD28" s="5"/>
      <c r="AME28" s="5"/>
      <c r="AMF28" s="5"/>
      <c r="AMG28" s="5"/>
      <c r="AMH28" s="5"/>
    </row>
    <row r="29" spans="1:1022" ht="42.75">
      <c r="A29" s="135"/>
      <c r="B29" s="41" t="str">
        <f>Synthèse!B37</f>
        <v>4.12</v>
      </c>
      <c r="C29" s="40" t="str">
        <f>Synthèse!C37</f>
        <v>La consultation de chaque média non temporel est-elle contrôlable par le clavier et tout dispositif de pointage ?</v>
      </c>
      <c r="D29" s="41" t="s">
        <v>31</v>
      </c>
      <c r="E29" s="40"/>
      <c r="F29" s="40"/>
      <c r="AMC29" s="5"/>
      <c r="AMD29" s="5"/>
      <c r="AME29" s="5"/>
      <c r="AMF29" s="5"/>
      <c r="AMG29" s="5"/>
      <c r="AMH29" s="5"/>
    </row>
    <row r="30" spans="1:1022" ht="42.75">
      <c r="A30" s="135"/>
      <c r="B30" s="41" t="str">
        <f>Synthèse!B38</f>
        <v>4.13</v>
      </c>
      <c r="C30" s="40" t="str">
        <f>Synthèse!C38</f>
        <v>Chaque média temporel et non temporel est-il compatible avec les technologies d’assistance (hors cas particuliers) ?</v>
      </c>
      <c r="D30" s="41" t="s">
        <v>31</v>
      </c>
      <c r="E30" s="40"/>
      <c r="F30" s="40"/>
      <c r="AMC30" s="5"/>
      <c r="AMD30" s="5"/>
      <c r="AME30" s="5"/>
      <c r="AMF30" s="5"/>
      <c r="AMG30" s="5"/>
      <c r="AMH30" s="5"/>
    </row>
    <row r="31" spans="1:1022" ht="28.5">
      <c r="A31" s="135" t="str">
        <f>Synthèse!A40</f>
        <v>Tableaux</v>
      </c>
      <c r="B31" s="12" t="str">
        <f>Synthèse!B40</f>
        <v>5.1</v>
      </c>
      <c r="C31" s="3" t="str">
        <f>Synthèse!C40</f>
        <v>Chaque tableau de données complexe a-t-il un résumé ?</v>
      </c>
      <c r="D31" s="12" t="s">
        <v>31</v>
      </c>
      <c r="E31" s="3"/>
      <c r="F31" s="3"/>
      <c r="AMC31" s="5"/>
      <c r="AMD31" s="5"/>
      <c r="AME31" s="5"/>
      <c r="AMF31" s="5"/>
      <c r="AMG31" s="5"/>
      <c r="AMH31" s="5"/>
    </row>
    <row r="32" spans="1:1022" ht="28.5">
      <c r="A32" s="135"/>
      <c r="B32" s="12" t="str">
        <f>Synthèse!B41</f>
        <v>5.2</v>
      </c>
      <c r="C32" s="3" t="str">
        <f>Synthèse!C41</f>
        <v>Pour chaque tableau de données complexe ayant un résumé, celui-ci est-il pertinent ?</v>
      </c>
      <c r="D32" s="12" t="s">
        <v>31</v>
      </c>
      <c r="E32" s="3"/>
      <c r="F32" s="3"/>
      <c r="AMC32" s="5"/>
      <c r="AMD32" s="5"/>
      <c r="AME32" s="5"/>
      <c r="AMF32" s="5"/>
      <c r="AMG32" s="5"/>
      <c r="AMH32" s="5"/>
    </row>
    <row r="33" spans="1:1022" ht="42.75">
      <c r="A33" s="135"/>
      <c r="B33" s="12" t="str">
        <f>Synthèse!B42</f>
        <v>5.3</v>
      </c>
      <c r="C33" s="3" t="str">
        <f>Synthèse!C42</f>
        <v>Pour chaque tableau de mise en forme, le contenu linéarisé reste-t-il compréhensible (hors cas particuliers) ?</v>
      </c>
      <c r="D33" s="12" t="s">
        <v>31</v>
      </c>
      <c r="E33" s="3"/>
      <c r="F33" s="3"/>
      <c r="AMC33" s="5"/>
      <c r="AMD33" s="5"/>
      <c r="AME33" s="5"/>
      <c r="AMF33" s="5"/>
      <c r="AMG33" s="5"/>
      <c r="AMH33" s="5"/>
    </row>
    <row r="34" spans="1:1022" ht="42.75">
      <c r="A34" s="135"/>
      <c r="B34" s="12" t="str">
        <f>Synthèse!B43</f>
        <v>5.4</v>
      </c>
      <c r="C34" s="3" t="str">
        <f>Synthèse!C43</f>
        <v>Pour chaque tableau de données ayant un titre, le titre est-il correctement associé au tableau de données ?</v>
      </c>
      <c r="D34" s="12" t="s">
        <v>31</v>
      </c>
      <c r="E34" s="3"/>
      <c r="F34" s="3"/>
      <c r="AMC34" s="5"/>
      <c r="AMD34" s="5"/>
      <c r="AME34" s="5"/>
      <c r="AMF34" s="5"/>
      <c r="AMG34" s="5"/>
      <c r="AMH34" s="5"/>
    </row>
    <row r="35" spans="1:1022" ht="28.5">
      <c r="A35" s="135"/>
      <c r="B35" s="12" t="str">
        <f>Synthèse!B44</f>
        <v>5.5</v>
      </c>
      <c r="C35" s="3" t="str">
        <f>Synthèse!C44</f>
        <v>Pour chaque tableau de données ayant un titre, celui-ci est-il pertinent ?</v>
      </c>
      <c r="D35" s="12" t="s">
        <v>31</v>
      </c>
      <c r="E35" s="7"/>
      <c r="F35" s="7"/>
      <c r="AMC35" s="5"/>
      <c r="AMD35" s="5"/>
      <c r="AME35" s="5"/>
      <c r="AMF35" s="5"/>
      <c r="AMG35" s="5"/>
      <c r="AMH35" s="5"/>
    </row>
    <row r="36" spans="1:1022" ht="42.75">
      <c r="A36" s="135"/>
      <c r="B36" s="12" t="str">
        <f>Synthèse!B45</f>
        <v>5.6</v>
      </c>
      <c r="C36" s="3" t="str">
        <f>Synthèse!C45</f>
        <v>Pour chaque tableau de données, chaque en-tête de colonnes et chaque en-tête de lignes sont-ils correctement déclarés ?</v>
      </c>
      <c r="D36" s="12" t="s">
        <v>31</v>
      </c>
      <c r="E36" s="7"/>
      <c r="F36" s="7"/>
      <c r="AMC36" s="5"/>
      <c r="AMD36" s="5"/>
      <c r="AME36" s="5"/>
      <c r="AMF36" s="5"/>
      <c r="AMG36" s="5"/>
      <c r="AMH36" s="5"/>
    </row>
    <row r="37" spans="1:1022"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c r="AMC37" s="5"/>
      <c r="AMD37" s="5"/>
      <c r="AME37" s="5"/>
      <c r="AMF37" s="5"/>
      <c r="AMG37" s="5"/>
      <c r="AMH37" s="5"/>
    </row>
    <row r="38" spans="1:1022" ht="42.75">
      <c r="A38" s="135"/>
      <c r="B38" s="12" t="str">
        <f>Synthèse!B47</f>
        <v>5.8</v>
      </c>
      <c r="C38" s="3" t="str">
        <f>Synthèse!C47</f>
        <v>Chaque tableau de mise en forme ne doit pas utiliser d’éléments propres aux tableaux de données. Cette règle est-elle respectée ?</v>
      </c>
      <c r="D38" s="12" t="s">
        <v>31</v>
      </c>
      <c r="E38" s="7"/>
      <c r="F38" s="7"/>
      <c r="AMC38" s="5"/>
      <c r="AMD38" s="5"/>
      <c r="AME38" s="5"/>
      <c r="AMF38" s="5"/>
      <c r="AMG38" s="5"/>
      <c r="AMH38" s="5"/>
    </row>
    <row r="39" spans="1:1022" ht="99.75">
      <c r="A39" s="135" t="str">
        <f>Synthèse!A49</f>
        <v>Liens</v>
      </c>
      <c r="B39" s="41" t="str">
        <f>Synthèse!B49</f>
        <v>6.1</v>
      </c>
      <c r="C39" s="40" t="str">
        <f>Synthèse!C49</f>
        <v>Chaque lien est-il explicite (hors cas particuliers) ?</v>
      </c>
      <c r="D39" s="41" t="s">
        <v>29</v>
      </c>
      <c r="E39" s="40" t="s">
        <v>416</v>
      </c>
      <c r="F39" s="40"/>
      <c r="AMC39" s="5"/>
      <c r="AMD39" s="5"/>
      <c r="AME39" s="5"/>
      <c r="AMF39" s="5"/>
      <c r="AMG39" s="5"/>
      <c r="AMH39" s="5"/>
    </row>
    <row r="40" spans="1:1022" ht="315.75">
      <c r="A40" s="135"/>
      <c r="B40" s="41" t="str">
        <f>Synthèse!B50</f>
        <v>6.2</v>
      </c>
      <c r="C40" s="40" t="str">
        <f>Synthèse!C50</f>
        <v>Dans chaque page web, chaque lien, à l’exception des ancres, a-t-il un intitulé ?</v>
      </c>
      <c r="D40" s="41" t="s">
        <v>290</v>
      </c>
      <c r="E40" s="40" t="s">
        <v>330</v>
      </c>
      <c r="F40" s="40"/>
      <c r="AMC40" s="5"/>
      <c r="AMD40" s="5"/>
      <c r="AME40" s="5"/>
      <c r="AMF40" s="5"/>
      <c r="AMG40" s="5"/>
      <c r="AMH40" s="5"/>
    </row>
    <row r="41" spans="1:1022" ht="371.25">
      <c r="A41" s="135" t="str">
        <f>Synthèse!A52</f>
        <v>Scripts</v>
      </c>
      <c r="B41" s="12" t="str">
        <f>Synthèse!B52</f>
        <v>7.1</v>
      </c>
      <c r="C41" s="3" t="str">
        <f>Synthèse!C52</f>
        <v>Chaque script est-il, si nécessaire, compatible avec les technologies d’assistance ?</v>
      </c>
      <c r="D41" s="12" t="s">
        <v>290</v>
      </c>
      <c r="E41" s="7" t="s">
        <v>331</v>
      </c>
      <c r="F41" s="86" t="s">
        <v>332</v>
      </c>
      <c r="AMC41" s="5"/>
      <c r="AMD41" s="5"/>
      <c r="AME41" s="5"/>
      <c r="AMF41" s="5"/>
      <c r="AMG41" s="5"/>
      <c r="AMH41" s="5"/>
    </row>
    <row r="42" spans="1:1022" ht="342.75">
      <c r="A42" s="135"/>
      <c r="B42" s="12" t="str">
        <f>Synthèse!B53</f>
        <v>7.2</v>
      </c>
      <c r="C42" s="3" t="str">
        <f>Synthèse!C53</f>
        <v>Pour chaque script ayant une alternative, cette alternative est-elle pertinente ?</v>
      </c>
      <c r="D42" s="12" t="s">
        <v>31</v>
      </c>
      <c r="E42" s="7" t="s">
        <v>333</v>
      </c>
      <c r="F42" s="7"/>
      <c r="AMC42" s="5"/>
      <c r="AMD42" s="5"/>
      <c r="AME42" s="5"/>
      <c r="AMF42" s="5"/>
      <c r="AMG42" s="5"/>
      <c r="AMH42" s="5"/>
    </row>
    <row r="43" spans="1:1022" ht="270.75">
      <c r="A43" s="135"/>
      <c r="B43" s="12" t="str">
        <f>Synthèse!B54</f>
        <v>7.3</v>
      </c>
      <c r="C43" s="3" t="str">
        <f>Synthèse!C54</f>
        <v>Chaque script est-il contrôlable par le clavier et par tout dispositif de pointage (hors cas particuliers) ?</v>
      </c>
      <c r="D43" s="12" t="s">
        <v>290</v>
      </c>
      <c r="E43" s="7" t="s">
        <v>334</v>
      </c>
      <c r="F43" s="7"/>
      <c r="AMC43" s="5"/>
      <c r="AMD43" s="5"/>
      <c r="AME43" s="5"/>
      <c r="AMF43" s="5"/>
      <c r="AMG43" s="5"/>
      <c r="AMH43" s="5"/>
    </row>
    <row r="44" spans="1:1022" ht="42.75">
      <c r="A44" s="135"/>
      <c r="B44" s="12" t="str">
        <f>Synthèse!B55</f>
        <v>7.4</v>
      </c>
      <c r="C44" s="3" t="str">
        <f>Synthèse!C55</f>
        <v>Pour chaque script qui initie un changement de contexte, l’utilisateur est-il averti ou en a-t-il le contrôle ?</v>
      </c>
      <c r="D44" s="12" t="s">
        <v>31</v>
      </c>
      <c r="E44" s="7"/>
      <c r="F44" s="7"/>
      <c r="AMC44" s="5"/>
      <c r="AMD44" s="5"/>
      <c r="AME44" s="5"/>
      <c r="AMF44" s="5"/>
      <c r="AMG44" s="5"/>
      <c r="AMH44" s="5"/>
    </row>
    <row r="45" spans="1:1022" ht="42.75">
      <c r="A45" s="135"/>
      <c r="B45" s="12" t="str">
        <f>Synthèse!B56</f>
        <v>7.5</v>
      </c>
      <c r="C45" s="3" t="str">
        <f>Synthèse!C56</f>
        <v>Dans chaque page web, les messages de statut sont-ils correctement restitués par les technologies d’assistance ?</v>
      </c>
      <c r="D45" s="12" t="s">
        <v>31</v>
      </c>
      <c r="E45" s="7"/>
      <c r="F45" s="7"/>
      <c r="AMC45" s="5"/>
      <c r="AMD45" s="5"/>
      <c r="AME45" s="5"/>
      <c r="AMF45" s="5"/>
      <c r="AMG45" s="5"/>
      <c r="AMH45" s="5"/>
    </row>
    <row r="46" spans="1:1022" ht="28.5">
      <c r="A46" s="135" t="str">
        <f>Synthèse!A58</f>
        <v>Éléments obligatoires</v>
      </c>
      <c r="B46" s="41" t="str">
        <f>Synthèse!B58</f>
        <v>8.1</v>
      </c>
      <c r="C46" s="40" t="str">
        <f>Synthèse!C58</f>
        <v>Chaque page web est-elle définie par un type de document ?</v>
      </c>
      <c r="D46" s="41" t="s">
        <v>289</v>
      </c>
      <c r="E46" s="40"/>
      <c r="F46" s="40"/>
      <c r="AMC46" s="5"/>
      <c r="AMD46" s="5"/>
      <c r="AME46" s="5"/>
      <c r="AMF46" s="5"/>
      <c r="AMG46" s="5"/>
      <c r="AMH46" s="5"/>
    </row>
    <row r="47" spans="1:1022" ht="242.25">
      <c r="A47" s="135"/>
      <c r="B47" s="41" t="str">
        <f>Synthèse!B59</f>
        <v>8.2</v>
      </c>
      <c r="C47" s="40" t="str">
        <f>Synthèse!C59</f>
        <v>Pour chaque page web, le code source généré est-il valide selon le type de document spécifié (hors cas particuliers) ?</v>
      </c>
      <c r="D47" s="41" t="s">
        <v>290</v>
      </c>
      <c r="E47" s="82" t="s">
        <v>335</v>
      </c>
      <c r="F47" s="40"/>
      <c r="AMC47" s="5"/>
      <c r="AMD47" s="5"/>
      <c r="AME47" s="5"/>
      <c r="AMF47" s="5"/>
      <c r="AMG47" s="5"/>
      <c r="AMH47" s="5"/>
    </row>
    <row r="48" spans="1:1022" ht="28.5">
      <c r="A48" s="135"/>
      <c r="B48" s="41" t="str">
        <f>Synthèse!B60</f>
        <v>8.3</v>
      </c>
      <c r="C48" s="40" t="str">
        <f>Synthèse!C60</f>
        <v>Dans chaque page web, la langue par défaut est-elle présente ?</v>
      </c>
      <c r="D48" s="41" t="s">
        <v>289</v>
      </c>
      <c r="E48" s="40"/>
      <c r="F48" s="40"/>
      <c r="AMC48" s="5"/>
      <c r="AMD48" s="5"/>
      <c r="AME48" s="5"/>
      <c r="AMF48" s="5"/>
      <c r="AMG48" s="5"/>
      <c r="AMH48" s="5"/>
    </row>
    <row r="49" spans="1:1022" ht="28.5">
      <c r="A49" s="135"/>
      <c r="B49" s="41" t="str">
        <f>Synthèse!B61</f>
        <v>8.4</v>
      </c>
      <c r="C49" s="40" t="str">
        <f>Synthèse!C61</f>
        <v>Pour chaque page web ayant une langue par défaut, le code de langue est-il pertinent ?</v>
      </c>
      <c r="D49" s="41" t="s">
        <v>289</v>
      </c>
      <c r="E49" s="40"/>
      <c r="F49" s="40"/>
      <c r="AMC49" s="5"/>
      <c r="AMD49" s="5"/>
      <c r="AME49" s="5"/>
      <c r="AMF49" s="5"/>
      <c r="AMG49" s="5"/>
      <c r="AMH49" s="5"/>
    </row>
    <row r="50" spans="1:1022" ht="15">
      <c r="A50" s="135"/>
      <c r="B50" s="41" t="str">
        <f>Synthèse!B62</f>
        <v>8.5</v>
      </c>
      <c r="C50" s="40" t="str">
        <f>Synthèse!C62</f>
        <v>Chaque page web a-t-elle un titre de page ?</v>
      </c>
      <c r="D50" s="41" t="s">
        <v>289</v>
      </c>
      <c r="E50" s="40"/>
      <c r="F50" s="40"/>
      <c r="AMC50" s="5"/>
      <c r="AMD50" s="5"/>
      <c r="AME50" s="5"/>
      <c r="AMF50" s="5"/>
      <c r="AMG50" s="5"/>
      <c r="AMH50" s="5"/>
    </row>
    <row r="51" spans="1:1022" ht="142.5">
      <c r="A51" s="135"/>
      <c r="B51" s="41" t="str">
        <f>Synthèse!B63</f>
        <v>8.6</v>
      </c>
      <c r="C51" s="40" t="str">
        <f>Synthèse!C63</f>
        <v>Pour chaque page web ayant un titre de page, ce titre est-il pertinent ?</v>
      </c>
      <c r="D51" s="41" t="s">
        <v>29</v>
      </c>
      <c r="E51" s="94" t="s">
        <v>306</v>
      </c>
      <c r="F51" s="40"/>
      <c r="AMC51" s="5"/>
      <c r="AMD51" s="5"/>
      <c r="AME51" s="5"/>
      <c r="AMF51" s="5"/>
      <c r="AMG51" s="5"/>
      <c r="AMH51" s="5"/>
    </row>
    <row r="52" spans="1:1022" ht="71.25">
      <c r="A52" s="135"/>
      <c r="B52" s="41" t="str">
        <f>Synthèse!B64</f>
        <v>8.7</v>
      </c>
      <c r="C52" s="40" t="str">
        <f>Synthèse!C64</f>
        <v>Dans chaque page web, chaque changement de langue est-il indiqué dans le code source (hors cas particuliers) ?</v>
      </c>
      <c r="D52" s="41" t="s">
        <v>31</v>
      </c>
      <c r="E52" s="40" t="s">
        <v>336</v>
      </c>
      <c r="F52" s="40"/>
      <c r="AMC52" s="5"/>
      <c r="AMD52" s="5"/>
      <c r="AME52" s="5"/>
      <c r="AMF52" s="5"/>
      <c r="AMG52" s="5"/>
      <c r="AMH52" s="5"/>
    </row>
    <row r="53" spans="1:1022" ht="42.75">
      <c r="A53" s="135"/>
      <c r="B53" s="41" t="str">
        <f>Synthèse!B65</f>
        <v>8.8</v>
      </c>
      <c r="C53" s="40" t="str">
        <f>Synthèse!C65</f>
        <v>Dans chaque page web, le code de langue de chaque changement de langue est-il valide et pertinent ?</v>
      </c>
      <c r="D53" s="41" t="s">
        <v>31</v>
      </c>
      <c r="E53" s="40"/>
      <c r="F53" s="40"/>
      <c r="AMC53" s="5"/>
      <c r="AMD53" s="5"/>
      <c r="AME53" s="5"/>
      <c r="AMF53" s="5"/>
      <c r="AMG53" s="5"/>
      <c r="AMH53" s="5"/>
    </row>
    <row r="54" spans="1:1022" ht="285">
      <c r="A54" s="135"/>
      <c r="B54" s="41" t="str">
        <f>Synthèse!B66</f>
        <v>8.9</v>
      </c>
      <c r="C54" s="40" t="str">
        <f>Synthèse!C66</f>
        <v>Dans chaque page web, les balises ne doivent pas être utilisées uniquement à des fins de présentation. Cette règle est-elle respectée ?</v>
      </c>
      <c r="D54" s="41" t="s">
        <v>290</v>
      </c>
      <c r="E54" s="40" t="s">
        <v>337</v>
      </c>
      <c r="F54" s="40"/>
      <c r="AMC54" s="5"/>
      <c r="AMD54" s="5"/>
      <c r="AME54" s="5"/>
      <c r="AMF54" s="5"/>
      <c r="AMG54" s="5"/>
      <c r="AMH54" s="5"/>
    </row>
    <row r="55" spans="1:1022" ht="28.5">
      <c r="A55" s="135"/>
      <c r="B55" s="41" t="str">
        <f>Synthèse!B67</f>
        <v>8.10</v>
      </c>
      <c r="C55" s="40" t="str">
        <f>Synthèse!C67</f>
        <v>Dans chaque page web, les changements du sens de lecture sont-ils signalés ?</v>
      </c>
      <c r="D55" s="41" t="s">
        <v>31</v>
      </c>
      <c r="E55" s="40"/>
      <c r="F55" s="40"/>
      <c r="AMC55" s="5"/>
      <c r="AMD55" s="5"/>
      <c r="AME55" s="5"/>
      <c r="AMF55" s="5"/>
      <c r="AMG55" s="5"/>
      <c r="AMH55" s="5"/>
    </row>
    <row r="56" spans="1:1022" ht="389.25">
      <c r="A56" s="135" t="str">
        <f>Synthèse!A69</f>
        <v>Structure</v>
      </c>
      <c r="B56" s="69" t="str">
        <f>Synthèse!B69</f>
        <v>9.1</v>
      </c>
      <c r="C56" s="44" t="str">
        <f>Synthèse!C69</f>
        <v>Dans chaque page web, l’information est-elle structurée par l’utilisation appropriée de titres ?</v>
      </c>
      <c r="D56" s="69" t="s">
        <v>290</v>
      </c>
      <c r="E56" s="44" t="s">
        <v>338</v>
      </c>
      <c r="F56" s="44"/>
      <c r="AMC56" s="5"/>
      <c r="AMD56" s="5"/>
      <c r="AME56" s="5"/>
      <c r="AMF56" s="5"/>
      <c r="AMG56" s="5"/>
      <c r="AMH56" s="5"/>
    </row>
    <row r="57" spans="1:1022" ht="99.75">
      <c r="A57" s="135"/>
      <c r="B57" s="69" t="str">
        <f>Synthèse!B70</f>
        <v>9.2</v>
      </c>
      <c r="C57" s="44" t="str">
        <f>Synthèse!C70</f>
        <v>Dans chaque page web, la structure du document est-elle cohérente (hors cas particuliers) ?</v>
      </c>
      <c r="D57" s="69" t="s">
        <v>289</v>
      </c>
      <c r="E57" s="44" t="s">
        <v>339</v>
      </c>
      <c r="F57" s="44"/>
      <c r="AMC57" s="5"/>
      <c r="AMD57" s="5"/>
      <c r="AME57" s="5"/>
      <c r="AMF57" s="5"/>
      <c r="AMG57" s="5"/>
      <c r="AMH57" s="5"/>
    </row>
    <row r="58" spans="1:1022" ht="384.75">
      <c r="A58" s="135"/>
      <c r="B58" s="69" t="str">
        <f>Synthèse!B71</f>
        <v>9.3</v>
      </c>
      <c r="C58" s="44" t="str">
        <f>Synthèse!C71</f>
        <v>Dans chaque page web, chaque liste est-elle correctement structurée ?</v>
      </c>
      <c r="D58" s="69" t="s">
        <v>290</v>
      </c>
      <c r="E58" s="44" t="s">
        <v>340</v>
      </c>
      <c r="F58" s="44"/>
      <c r="AMC58" s="5"/>
      <c r="AMD58" s="5"/>
      <c r="AME58" s="5"/>
      <c r="AMF58" s="5"/>
      <c r="AMG58" s="5"/>
      <c r="AMH58" s="5"/>
    </row>
    <row r="59" spans="1:1022" ht="28.5">
      <c r="A59" s="135"/>
      <c r="B59" s="69" t="str">
        <f>Synthèse!B72</f>
        <v>9.4</v>
      </c>
      <c r="C59" s="44" t="str">
        <f>Synthèse!C72</f>
        <v>Dans chaque page web, chaque citation est-elle correctement indiquée ?</v>
      </c>
      <c r="D59" s="69" t="s">
        <v>31</v>
      </c>
      <c r="E59" s="44"/>
      <c r="F59" s="44"/>
      <c r="AMC59" s="5"/>
      <c r="AMD59" s="5"/>
      <c r="AME59" s="5"/>
      <c r="AMF59" s="5"/>
      <c r="AMG59" s="5"/>
      <c r="AMH59" s="5"/>
    </row>
    <row r="60" spans="1:1022" ht="57">
      <c r="A60" s="135" t="str">
        <f>Synthèse!A74</f>
        <v>Présentation</v>
      </c>
      <c r="B60" s="41" t="str">
        <f>Synthèse!B74</f>
        <v>10.1</v>
      </c>
      <c r="C60" s="40" t="str">
        <f>Synthèse!C74</f>
        <v>Dans le site web, des feuilles de styles sont-elles utilisées pour contrôler la présentation de l’information ?</v>
      </c>
      <c r="D60" s="41" t="s">
        <v>29</v>
      </c>
      <c r="E60" s="40" t="s">
        <v>341</v>
      </c>
      <c r="F60" s="40"/>
      <c r="AMC60" s="5"/>
      <c r="AMD60" s="5"/>
      <c r="AME60" s="5"/>
      <c r="AMF60" s="5"/>
      <c r="AMG60" s="5"/>
      <c r="AMH60" s="5"/>
    </row>
    <row r="61" spans="1:1022" ht="42.75">
      <c r="A61" s="135"/>
      <c r="B61" s="41" t="str">
        <f>Synthèse!B75</f>
        <v>10.2</v>
      </c>
      <c r="C61" s="40" t="str">
        <f>Synthèse!C75</f>
        <v>Dans chaque page web, le contenu visible reste-t-il présent lorsque les feuilles de styles sont désactivées ?</v>
      </c>
      <c r="D61" s="41" t="s">
        <v>29</v>
      </c>
      <c r="E61" s="40"/>
      <c r="F61" s="40"/>
      <c r="AMC61" s="5"/>
      <c r="AMD61" s="5"/>
      <c r="AME61" s="5"/>
      <c r="AMF61" s="5"/>
      <c r="AMG61" s="5"/>
      <c r="AMH61" s="5"/>
    </row>
    <row r="62" spans="1:1022" ht="42.75">
      <c r="A62" s="135"/>
      <c r="B62" s="41" t="str">
        <f>Synthèse!B76</f>
        <v>10.3</v>
      </c>
      <c r="C62" s="40" t="str">
        <f>Synthèse!C76</f>
        <v>Dans chaque page web, l’information reste-t-elle compréhensible lorsque les feuilles de styles sont désactivées ?</v>
      </c>
      <c r="D62" s="41" t="s">
        <v>29</v>
      </c>
      <c r="E62" s="40"/>
      <c r="F62" s="40"/>
      <c r="AMC62" s="5"/>
      <c r="AMD62" s="5"/>
      <c r="AME62" s="5"/>
      <c r="AMF62" s="5"/>
      <c r="AMG62" s="5"/>
      <c r="AMH62" s="5"/>
    </row>
    <row r="63" spans="1:1022" ht="156.75">
      <c r="A63" s="135"/>
      <c r="B63" s="41" t="str">
        <f>Synthèse!B77</f>
        <v>10.4</v>
      </c>
      <c r="C63" s="40" t="str">
        <f>Synthèse!C77</f>
        <v>Dans chaque page web, le texte reste-t-il lisible lorsque la taille des caractères est augmentée jusqu’à 200%, au moins (hors cas particuliers) ?</v>
      </c>
      <c r="D63" s="41" t="s">
        <v>30</v>
      </c>
      <c r="E63" s="82" t="s">
        <v>342</v>
      </c>
      <c r="F63" s="40"/>
      <c r="AMC63" s="5"/>
      <c r="AMD63" s="5"/>
      <c r="AME63" s="5"/>
      <c r="AMF63" s="5"/>
      <c r="AMG63" s="5"/>
      <c r="AMH63" s="5"/>
    </row>
    <row r="64" spans="1:1022" ht="42.75">
      <c r="A64" s="135"/>
      <c r="B64" s="41" t="str">
        <f>Synthèse!B78</f>
        <v>10.5</v>
      </c>
      <c r="C64" s="40" t="str">
        <f>Synthèse!C78</f>
        <v>Dans chaque page web, les déclarations CSS de couleurs de fond d’élément et de police sont-elles correctement utilisées ?</v>
      </c>
      <c r="D64" s="41" t="s">
        <v>29</v>
      </c>
      <c r="E64" s="40"/>
      <c r="F64" s="40"/>
      <c r="AMC64" s="5"/>
      <c r="AMD64" s="5"/>
      <c r="AME64" s="5"/>
      <c r="AMF64" s="5"/>
      <c r="AMG64" s="5"/>
      <c r="AMH64" s="5"/>
    </row>
    <row r="65" spans="1:1022" ht="42.75">
      <c r="A65" s="135"/>
      <c r="B65" s="41" t="str">
        <f>Synthèse!B79</f>
        <v>10.6</v>
      </c>
      <c r="C65" s="40" t="str">
        <f>Synthèse!C79</f>
        <v>Dans chaque page web, chaque lien dont la nature n’est pas évidente est-il visible par rapport au texte environnant ?</v>
      </c>
      <c r="D65" s="41" t="s">
        <v>31</v>
      </c>
      <c r="E65" s="40"/>
      <c r="F65" s="40"/>
      <c r="AMC65" s="5"/>
      <c r="AMD65" s="5"/>
      <c r="AME65" s="5"/>
      <c r="AMF65" s="5"/>
      <c r="AMG65" s="5"/>
      <c r="AMH65" s="5"/>
    </row>
    <row r="66" spans="1:1022" ht="185.25">
      <c r="A66" s="135"/>
      <c r="B66" s="41" t="str">
        <f>Synthèse!B80</f>
        <v>10.7</v>
      </c>
      <c r="C66" s="40" t="str">
        <f>Synthèse!C80</f>
        <v>Dans chaque page web, pour chaque élément recevant le focus, la prise de focus est-elle visible ?</v>
      </c>
      <c r="D66" s="41" t="s">
        <v>290</v>
      </c>
      <c r="E66" s="40" t="s">
        <v>343</v>
      </c>
      <c r="F66" s="40"/>
      <c r="AMC66" s="5"/>
      <c r="AMD66" s="5"/>
      <c r="AME66" s="5"/>
      <c r="AMF66" s="5"/>
      <c r="AMG66" s="5"/>
      <c r="AMH66" s="5"/>
    </row>
    <row r="67" spans="1:1022" ht="128.25">
      <c r="A67" s="135"/>
      <c r="B67" s="41" t="str">
        <f>Synthèse!B81</f>
        <v>10.8</v>
      </c>
      <c r="C67" s="40" t="str">
        <f>Synthèse!C81</f>
        <v>Pour chaque page web, les contenus cachés ont-ils vocation à être ignorés par les technologies d’assistance ?</v>
      </c>
      <c r="D67" s="41" t="s">
        <v>289</v>
      </c>
      <c r="E67" s="40" t="s">
        <v>344</v>
      </c>
      <c r="F67" s="40"/>
      <c r="AMC67" s="5"/>
      <c r="AMD67" s="5"/>
      <c r="AME67" s="5"/>
      <c r="AMF67" s="5"/>
      <c r="AMG67" s="5"/>
      <c r="AMH67" s="5"/>
    </row>
    <row r="68" spans="1:1022" ht="42.75">
      <c r="A68" s="135"/>
      <c r="B68" s="41" t="str">
        <f>Synthèse!B82</f>
        <v>10.9</v>
      </c>
      <c r="C68" s="40" t="str">
        <f>Synthèse!C82</f>
        <v>Dans chaque page web, l’information ne doit pas être donnée uniquement par la forme, taille ou position. Cette règle est-elle respectée ?</v>
      </c>
      <c r="D68" s="41" t="s">
        <v>29</v>
      </c>
      <c r="E68" s="40"/>
      <c r="F68" s="40"/>
      <c r="AMC68" s="5"/>
      <c r="AMD68" s="5"/>
      <c r="AME68" s="5"/>
      <c r="AMF68" s="5"/>
      <c r="AMG68" s="5"/>
      <c r="AMH68" s="5"/>
    </row>
    <row r="69" spans="1:1022"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c r="AMC69" s="5"/>
      <c r="AMD69" s="5"/>
      <c r="AME69" s="5"/>
      <c r="AMF69" s="5"/>
      <c r="AMG69" s="5"/>
      <c r="AMH69" s="5"/>
    </row>
    <row r="70" spans="1:1022" ht="185.2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290</v>
      </c>
      <c r="E70" s="40" t="s">
        <v>345</v>
      </c>
      <c r="F70" s="40"/>
      <c r="AMC70" s="5"/>
      <c r="AMD70" s="5"/>
      <c r="AME70" s="5"/>
      <c r="AMF70" s="5"/>
      <c r="AMG70" s="5"/>
      <c r="AMH70" s="5"/>
    </row>
    <row r="71" spans="1:1022" ht="142.5">
      <c r="A71" s="135"/>
      <c r="B71" s="41" t="str">
        <f>Synthèse!B85</f>
        <v>10.12</v>
      </c>
      <c r="C71" s="40" t="str">
        <f>Synthèse!C85</f>
        <v>Dans chaque page web, les propriétés d’espacement du texte peuvent-elles être redéfinies par l’utilisateur sans perte de contenu ou de fonctionnalité (hors cas particuliers) ?</v>
      </c>
      <c r="D71" s="41" t="s">
        <v>30</v>
      </c>
      <c r="E71" s="40" t="s">
        <v>346</v>
      </c>
      <c r="F71" s="40"/>
      <c r="AMC71" s="5"/>
      <c r="AMD71" s="5"/>
      <c r="AME71" s="5"/>
      <c r="AMF71" s="5"/>
      <c r="AMG71" s="5"/>
      <c r="AMH71" s="5"/>
    </row>
    <row r="72" spans="1:1022"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c r="AMC72" s="5"/>
      <c r="AMD72" s="5"/>
      <c r="AME72" s="5"/>
      <c r="AMF72" s="5"/>
      <c r="AMG72" s="5"/>
      <c r="AMH72" s="5"/>
    </row>
    <row r="73" spans="1:1022"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c r="AMC73" s="5"/>
      <c r="AMD73" s="5"/>
      <c r="AME73" s="5"/>
      <c r="AMF73" s="5"/>
      <c r="AMG73" s="5"/>
      <c r="AMH73" s="5"/>
    </row>
    <row r="74" spans="1:1022" ht="28.5">
      <c r="A74" s="135" t="str">
        <f>Synthèse!A89</f>
        <v>Formulaires</v>
      </c>
      <c r="B74" s="12" t="str">
        <f>Synthèse!B89</f>
        <v>11.1</v>
      </c>
      <c r="C74" s="3" t="str">
        <f>Synthèse!C89</f>
        <v>Chaque champ de formulaire a-t-il une étiquette ?</v>
      </c>
      <c r="D74" s="12" t="s">
        <v>289</v>
      </c>
      <c r="E74" s="3"/>
      <c r="F74" s="3"/>
      <c r="AMC74" s="5"/>
      <c r="AMD74" s="5"/>
      <c r="AME74" s="5"/>
      <c r="AMF74" s="5"/>
      <c r="AMG74" s="5"/>
      <c r="AMH74" s="5"/>
    </row>
    <row r="75" spans="1:1022" ht="114.75">
      <c r="A75" s="135"/>
      <c r="B75" s="12" t="str">
        <f>Synthèse!B90</f>
        <v>11.2</v>
      </c>
      <c r="C75" s="3" t="str">
        <f>Synthèse!C90</f>
        <v>Chaque étiquette associée à un champ de formulaire est-elle pertinente (hors cas particuliers) ?</v>
      </c>
      <c r="D75" s="12" t="s">
        <v>290</v>
      </c>
      <c r="E75" s="3" t="s">
        <v>347</v>
      </c>
      <c r="F75" s="3"/>
      <c r="AMC75" s="5"/>
      <c r="AMD75" s="5"/>
      <c r="AME75" s="5"/>
      <c r="AMF75" s="5"/>
      <c r="AMG75" s="5"/>
      <c r="AMH75" s="5"/>
    </row>
    <row r="76" spans="1:1022"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289</v>
      </c>
      <c r="E76" s="3"/>
      <c r="F76" s="3"/>
      <c r="AMC76" s="5"/>
      <c r="AMD76" s="5"/>
      <c r="AME76" s="5"/>
      <c r="AMF76" s="5"/>
      <c r="AMG76" s="5"/>
      <c r="AMH76" s="5"/>
    </row>
    <row r="77" spans="1:1022" ht="42.75">
      <c r="A77" s="135"/>
      <c r="B77" s="12" t="str">
        <f>Synthèse!B92</f>
        <v>11.4</v>
      </c>
      <c r="C77" s="3" t="str">
        <f>Synthèse!C92</f>
        <v>Dans chaque formulaire, chaque étiquette de champ et son champ associé sont-ils accolés (hors cas particuliers) ?</v>
      </c>
      <c r="D77" s="12" t="s">
        <v>289</v>
      </c>
      <c r="E77" s="3"/>
      <c r="F77" s="3"/>
      <c r="AMC77" s="5"/>
      <c r="AMD77" s="5"/>
      <c r="AME77" s="5"/>
      <c r="AMF77" s="5"/>
      <c r="AMG77" s="5"/>
      <c r="AMH77" s="5"/>
    </row>
    <row r="78" spans="1:1022" ht="28.5">
      <c r="A78" s="135"/>
      <c r="B78" s="12" t="str">
        <f>Synthèse!B93</f>
        <v>11.5</v>
      </c>
      <c r="C78" s="3" t="str">
        <f>Synthèse!C93</f>
        <v>Dans chaque formulaire, les champs de même nature sont-ils regroupés, si nécessaire ?</v>
      </c>
      <c r="D78" s="12" t="s">
        <v>31</v>
      </c>
      <c r="E78" s="3"/>
      <c r="F78" s="3"/>
      <c r="AMC78" s="5"/>
      <c r="AMD78" s="5"/>
      <c r="AME78" s="5"/>
      <c r="AMF78" s="5"/>
      <c r="AMG78" s="5"/>
      <c r="AMH78" s="5"/>
    </row>
    <row r="79" spans="1:1022" ht="28.5">
      <c r="A79" s="135"/>
      <c r="B79" s="12" t="str">
        <f>Synthèse!B94</f>
        <v>11.6</v>
      </c>
      <c r="C79" s="3" t="str">
        <f>Synthèse!C94</f>
        <v>Dans chaque formulaire, chaque regroupement de champs de formulaire a-t-il une légende ?</v>
      </c>
      <c r="D79" s="12" t="s">
        <v>31</v>
      </c>
      <c r="E79" s="7"/>
      <c r="F79" s="7"/>
      <c r="AMC79" s="5"/>
      <c r="AMD79" s="5"/>
      <c r="AME79" s="5"/>
      <c r="AMF79" s="5"/>
      <c r="AMG79" s="5"/>
      <c r="AMH79" s="5"/>
    </row>
    <row r="80" spans="1:1022" ht="42.75">
      <c r="A80" s="135"/>
      <c r="B80" s="12" t="str">
        <f>Synthèse!B95</f>
        <v>11.7</v>
      </c>
      <c r="C80" s="3" t="str">
        <f>Synthèse!C95</f>
        <v>Dans chaque formulaire, chaque légende associée à un regroupement de champs de même nature est-elle pertinente ?</v>
      </c>
      <c r="D80" s="12" t="s">
        <v>31</v>
      </c>
      <c r="E80" s="7"/>
      <c r="F80" s="7"/>
      <c r="AMC80" s="5"/>
      <c r="AMD80" s="5"/>
      <c r="AME80" s="5"/>
      <c r="AMF80" s="5"/>
      <c r="AMG80" s="5"/>
      <c r="AMH80" s="5"/>
    </row>
    <row r="81" spans="1:1022" ht="42.75">
      <c r="A81" s="135"/>
      <c r="B81" s="12" t="str">
        <f>Synthèse!B96</f>
        <v>11.8</v>
      </c>
      <c r="C81" s="3" t="str">
        <f>Synthèse!C96</f>
        <v>Dans chaque formulaire, les items de même nature d’une liste de choix sont-ils regroupées de manière pertinente ?</v>
      </c>
      <c r="D81" s="12" t="s">
        <v>31</v>
      </c>
      <c r="E81" s="7"/>
      <c r="F81" s="7"/>
      <c r="AMC81" s="5"/>
      <c r="AMD81" s="5"/>
      <c r="AME81" s="5"/>
      <c r="AMF81" s="5"/>
      <c r="AMG81" s="5"/>
      <c r="AMH81" s="5"/>
    </row>
    <row r="82" spans="1:1022" ht="171.75">
      <c r="A82" s="135"/>
      <c r="B82" s="12" t="str">
        <f>Synthèse!B97</f>
        <v>11.9</v>
      </c>
      <c r="C82" s="3" t="str">
        <f>Synthèse!C97</f>
        <v>Dans chaque formulaire, l’intitulé de chaque bouton est-il pertinent (hors cas particuliers) ?</v>
      </c>
      <c r="D82" s="12" t="s">
        <v>290</v>
      </c>
      <c r="E82" s="7" t="s">
        <v>348</v>
      </c>
      <c r="F82" s="7"/>
      <c r="AMC82" s="5"/>
      <c r="AMD82" s="5"/>
      <c r="AME82" s="5"/>
      <c r="AMF82" s="5"/>
      <c r="AMG82" s="5"/>
      <c r="AMH82" s="5"/>
    </row>
    <row r="83" spans="1:1022" ht="42.75">
      <c r="A83" s="135"/>
      <c r="B83" s="12" t="str">
        <f>Synthèse!B98</f>
        <v>11.10</v>
      </c>
      <c r="C83" s="3" t="str">
        <f>Synthèse!C98</f>
        <v>Dans chaque formulaire, le contrôle de saisie est-il utilisé de manière pertinente (hors cas particuliers) ?</v>
      </c>
      <c r="D83" s="12" t="s">
        <v>31</v>
      </c>
      <c r="E83" s="7"/>
      <c r="F83" s="7"/>
      <c r="AMC83" s="5"/>
      <c r="AMD83" s="5"/>
      <c r="AME83" s="5"/>
      <c r="AMF83" s="5"/>
      <c r="AMG83" s="5"/>
      <c r="AMH83" s="5"/>
    </row>
    <row r="84" spans="1:1022" ht="57">
      <c r="A84" s="135"/>
      <c r="B84" s="12" t="str">
        <f>Synthèse!B99</f>
        <v>11.11</v>
      </c>
      <c r="C84" s="3" t="str">
        <f>Synthèse!C99</f>
        <v>Dans chaque formulaire, le contrôle de saisie est-il accompagné, si nécessaire, de suggestions facilitant la correction des erreurs de saisie ?</v>
      </c>
      <c r="D84" s="12" t="s">
        <v>31</v>
      </c>
      <c r="E84" s="7"/>
      <c r="F84" s="7"/>
      <c r="AMC84" s="5"/>
      <c r="AMD84" s="5"/>
      <c r="AME84" s="5"/>
      <c r="AMF84" s="5"/>
      <c r="AMG84" s="5"/>
      <c r="AMH84" s="5"/>
    </row>
    <row r="85" spans="1:1022"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c r="AMC85" s="5"/>
      <c r="AMD85" s="5"/>
      <c r="AME85" s="5"/>
      <c r="AMF85" s="5"/>
      <c r="AMG85" s="5"/>
      <c r="AMH85" s="5"/>
    </row>
    <row r="86" spans="1:1022" ht="57">
      <c r="A86" s="135"/>
      <c r="B86" s="12" t="str">
        <f>Synthèse!B101</f>
        <v>11.13</v>
      </c>
      <c r="C86" s="3" t="str">
        <f>Synthèse!C101</f>
        <v>La finalité d’un champ de saisie peut-elle être déduite pour faciliter le remplissage automatique des champs avec les données de l’utilisateur ?</v>
      </c>
      <c r="D86" s="12" t="s">
        <v>290</v>
      </c>
      <c r="E86" s="7" t="s">
        <v>349</v>
      </c>
      <c r="F86" s="7"/>
      <c r="AMC86" s="5"/>
      <c r="AMD86" s="5"/>
      <c r="AME86" s="5"/>
      <c r="AMF86" s="5"/>
      <c r="AMG86" s="5"/>
      <c r="AMH86" s="5"/>
    </row>
    <row r="87" spans="1:1022" ht="42.75">
      <c r="A87" s="135" t="str">
        <f>Synthèse!A103</f>
        <v>Navigation</v>
      </c>
      <c r="B87" s="41" t="str">
        <f>Synthèse!B103</f>
        <v>12.1</v>
      </c>
      <c r="C87" s="40" t="str">
        <f>Synthèse!C103</f>
        <v>Chaque ensemble de pages dispose-t-il de deux systèmes de navigation différents, au moins (hors cas particuliers) ?</v>
      </c>
      <c r="D87" s="41" t="s">
        <v>289</v>
      </c>
      <c r="E87" s="40"/>
      <c r="F87" s="40"/>
      <c r="AMC87" s="5"/>
      <c r="AMD87" s="5"/>
      <c r="AME87" s="5"/>
      <c r="AMF87" s="5"/>
      <c r="AMG87" s="5"/>
      <c r="AMH87" s="5"/>
    </row>
    <row r="88" spans="1:1022" ht="42.75">
      <c r="A88" s="135"/>
      <c r="B88" s="41" t="str">
        <f>Synthèse!B104</f>
        <v>12.2</v>
      </c>
      <c r="C88" s="40" t="str">
        <f>Synthèse!C104</f>
        <v>Dans chaque ensemble de pages, le menu et les barres de navigation sont-ils toujours à la même place (hors cas particuliers) ?</v>
      </c>
      <c r="D88" s="41" t="s">
        <v>289</v>
      </c>
      <c r="E88" s="40"/>
      <c r="F88" s="40"/>
      <c r="AMC88" s="5"/>
      <c r="AMD88" s="5"/>
      <c r="AME88" s="5"/>
      <c r="AMF88" s="5"/>
      <c r="AMG88" s="5"/>
      <c r="AMH88" s="5"/>
    </row>
    <row r="89" spans="1:1022" ht="15">
      <c r="A89" s="135"/>
      <c r="B89" s="41" t="str">
        <f>Synthèse!B105</f>
        <v>12.3</v>
      </c>
      <c r="C89" s="40" t="str">
        <f>Synthèse!C105</f>
        <v>La page « plan du site » est-elle pertinente ?</v>
      </c>
      <c r="D89" s="41" t="s">
        <v>31</v>
      </c>
      <c r="E89" s="40"/>
      <c r="F89" s="40"/>
      <c r="AMC89" s="5"/>
      <c r="AMD89" s="5"/>
      <c r="AME89" s="5"/>
      <c r="AMF89" s="5"/>
      <c r="AMG89" s="5"/>
      <c r="AMH89" s="5"/>
    </row>
    <row r="90" spans="1:1022" ht="42.75">
      <c r="A90" s="135"/>
      <c r="B90" s="41" t="str">
        <f>Synthèse!B106</f>
        <v>12.4</v>
      </c>
      <c r="C90" s="40" t="str">
        <f>Synthèse!C106</f>
        <v>Dans chaque ensemble de pages, la page « plan du site » est-elle atteignable de manière identique ?</v>
      </c>
      <c r="D90" s="41" t="s">
        <v>289</v>
      </c>
      <c r="E90" s="40"/>
      <c r="F90" s="40"/>
      <c r="AMC90" s="5"/>
      <c r="AMD90" s="5"/>
      <c r="AME90" s="5"/>
      <c r="AMF90" s="5"/>
      <c r="AMG90" s="5"/>
      <c r="AMH90" s="5"/>
    </row>
    <row r="91" spans="1:1022" ht="42.75">
      <c r="A91" s="135"/>
      <c r="B91" s="41" t="str">
        <f>Synthèse!B107</f>
        <v>12.5</v>
      </c>
      <c r="C91" s="40" t="str">
        <f>Synthèse!C107</f>
        <v>Dans chaque ensemble de pages, le moteur de recherche est-il atteignable de manière identique ?</v>
      </c>
      <c r="D91" s="41" t="s">
        <v>289</v>
      </c>
      <c r="E91" s="40"/>
      <c r="F91" s="40"/>
      <c r="AMC91" s="5"/>
      <c r="AMD91" s="5"/>
      <c r="AME91" s="5"/>
      <c r="AMF91" s="5"/>
      <c r="AMG91" s="5"/>
      <c r="AMH91" s="5"/>
    </row>
    <row r="92" spans="1:1022"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289</v>
      </c>
      <c r="E92" s="40" t="s">
        <v>350</v>
      </c>
      <c r="F92" s="40"/>
      <c r="AMC92" s="5"/>
      <c r="AMD92" s="5"/>
      <c r="AME92" s="5"/>
      <c r="AMF92" s="5"/>
      <c r="AMG92" s="5"/>
      <c r="AMH92" s="5"/>
    </row>
    <row r="93" spans="1:1022" ht="42.75">
      <c r="A93" s="135"/>
      <c r="B93" s="41" t="str">
        <f>Synthèse!B109</f>
        <v>12.7</v>
      </c>
      <c r="C93" s="40" t="str">
        <f>Synthèse!C109</f>
        <v>Dans chaque page web, un lien d’évitement ou d’accès rapide à la zone de contenu principal est-il présent (hors cas particuliers) ?</v>
      </c>
      <c r="D93" s="41" t="s">
        <v>289</v>
      </c>
      <c r="E93" s="40"/>
      <c r="F93" s="40"/>
      <c r="AMC93" s="5"/>
      <c r="AMD93" s="5"/>
      <c r="AME93" s="5"/>
      <c r="AMF93" s="5"/>
      <c r="AMG93" s="5"/>
      <c r="AMH93" s="5"/>
    </row>
    <row r="94" spans="1:1022" ht="142.5">
      <c r="A94" s="135"/>
      <c r="B94" s="41" t="str">
        <f>Synthèse!B110</f>
        <v>12.8</v>
      </c>
      <c r="C94" s="40" t="str">
        <f>Synthèse!C110</f>
        <v>Dans chaque page web, l’ordre de tabulation est-il cohérent ?</v>
      </c>
      <c r="D94" s="41" t="s">
        <v>290</v>
      </c>
      <c r="E94" s="40" t="s">
        <v>351</v>
      </c>
      <c r="F94" s="40"/>
      <c r="AMC94" s="5"/>
      <c r="AMD94" s="5"/>
      <c r="AME94" s="5"/>
      <c r="AMF94" s="5"/>
      <c r="AMG94" s="5"/>
      <c r="AMH94" s="5"/>
    </row>
    <row r="95" spans="1:1022" ht="42.75">
      <c r="A95" s="135"/>
      <c r="B95" s="41" t="str">
        <f>Synthèse!B111</f>
        <v>12.9</v>
      </c>
      <c r="C95" s="40" t="str">
        <f>Synthèse!C111</f>
        <v>Dans chaque page web, la navigation ne doit pas contenir de piège au clavier. Cette règle est-elle respectée ?</v>
      </c>
      <c r="D95" s="41" t="s">
        <v>29</v>
      </c>
      <c r="E95" s="40"/>
      <c r="F95" s="40"/>
      <c r="AMC95" s="5"/>
      <c r="AMD95" s="5"/>
      <c r="AME95" s="5"/>
      <c r="AMF95" s="5"/>
      <c r="AMG95" s="5"/>
      <c r="AMH95" s="5"/>
    </row>
    <row r="96" spans="1:1022"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c r="AMC96" s="5"/>
      <c r="AMD96" s="5"/>
      <c r="AME96" s="5"/>
      <c r="AMF96" s="5"/>
      <c r="AMG96" s="5"/>
      <c r="AMH96" s="5"/>
    </row>
    <row r="97" spans="1:1022"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289</v>
      </c>
      <c r="E97" s="40"/>
      <c r="F97" s="40"/>
      <c r="AMC97" s="5"/>
      <c r="AMD97" s="5"/>
      <c r="AME97" s="5"/>
      <c r="AMF97" s="5"/>
      <c r="AMG97" s="5"/>
      <c r="AMH97" s="5"/>
    </row>
    <row r="98" spans="1:1022"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c r="AMC98" s="5"/>
      <c r="AMD98" s="5"/>
      <c r="AME98" s="5"/>
      <c r="AMF98" s="5"/>
      <c r="AMG98" s="5"/>
      <c r="AMH98" s="5"/>
    </row>
    <row r="99" spans="1:1022" ht="57">
      <c r="A99" s="135"/>
      <c r="B99" s="12" t="str">
        <f>Synthèse!B116</f>
        <v>13.2</v>
      </c>
      <c r="C99" s="3" t="str">
        <f>Synthèse!C116</f>
        <v>Dans chaque page web, l’ouverture d’une nouvelle fenêtre ne doit pas être déclenchée sans action de l’utilisateur. Cette règle est-elle respectée ?</v>
      </c>
      <c r="D99" s="12" t="s">
        <v>289</v>
      </c>
      <c r="E99" s="3"/>
      <c r="F99" s="3"/>
      <c r="AMC99" s="5"/>
      <c r="AMD99" s="5"/>
      <c r="AME99" s="5"/>
      <c r="AMF99" s="5"/>
      <c r="AMG99" s="5"/>
      <c r="AMH99" s="5"/>
    </row>
    <row r="100" spans="1:1022" ht="57">
      <c r="A100" s="135"/>
      <c r="B100" s="12" t="str">
        <f>Synthèse!B117</f>
        <v>13.3</v>
      </c>
      <c r="C100" s="3" t="str">
        <f>Synthèse!C117</f>
        <v>Dans chaque page web, chaque document bureautique en téléchargement possède-t-il, si nécessaire, une version accessible (hors cas particuliers) ?</v>
      </c>
      <c r="D100" s="12" t="s">
        <v>31</v>
      </c>
      <c r="E100" s="3"/>
      <c r="F100" s="3"/>
      <c r="AMC100" s="5"/>
      <c r="AMD100" s="5"/>
      <c r="AME100" s="5"/>
      <c r="AMF100" s="5"/>
      <c r="AMG100" s="5"/>
      <c r="AMH100" s="5"/>
    </row>
    <row r="101" spans="1:1022" ht="42.75">
      <c r="A101" s="135"/>
      <c r="B101" s="12" t="str">
        <f>Synthèse!B118</f>
        <v>13.4</v>
      </c>
      <c r="C101" s="3" t="str">
        <f>Synthèse!C118</f>
        <v>Pour chaque document bureautique ayant une version accessible, cette version offre-t-elle la même information ?</v>
      </c>
      <c r="D101" s="12" t="s">
        <v>31</v>
      </c>
      <c r="E101" s="3"/>
      <c r="F101" s="3"/>
      <c r="AMC101" s="5"/>
      <c r="AMD101" s="5"/>
      <c r="AME101" s="5"/>
      <c r="AMF101" s="5"/>
      <c r="AMG101" s="5"/>
      <c r="AMH101" s="5"/>
    </row>
    <row r="102" spans="1:1022" ht="42.75">
      <c r="A102" s="135"/>
      <c r="B102" s="12" t="str">
        <f>Synthèse!B119</f>
        <v>13.5</v>
      </c>
      <c r="C102" s="3" t="str">
        <f>Synthèse!C119</f>
        <v>Dans chaque page web, chaque contenu cryptique (art ASCII, émoticon, syntaxe cryptique) a-t-il une alternative ?</v>
      </c>
      <c r="D102" s="12" t="s">
        <v>31</v>
      </c>
      <c r="E102" s="3"/>
      <c r="F102" s="3"/>
      <c r="AMC102" s="5"/>
      <c r="AMD102" s="5"/>
      <c r="AME102" s="5"/>
      <c r="AMF102" s="5"/>
      <c r="AMG102" s="5"/>
      <c r="AMH102" s="5"/>
    </row>
    <row r="103" spans="1:1022"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c r="AMC103" s="5"/>
      <c r="AMD103" s="5"/>
      <c r="AME103" s="5"/>
      <c r="AMF103" s="5"/>
      <c r="AMG103" s="5"/>
      <c r="AMH103" s="5"/>
    </row>
    <row r="104" spans="1:1022" ht="42.75">
      <c r="A104" s="135"/>
      <c r="B104" s="12" t="str">
        <f>Synthèse!B121</f>
        <v>13.7</v>
      </c>
      <c r="C104" s="3" t="str">
        <f>Synthèse!C121</f>
        <v>Dans chaque page web, les changements brusques de luminosité ou les effets de flash sont-ils correctement utilisés ?</v>
      </c>
      <c r="D104" s="12" t="s">
        <v>31</v>
      </c>
      <c r="E104" s="3"/>
      <c r="F104" s="3"/>
      <c r="AMC104" s="5"/>
      <c r="AMD104" s="5"/>
      <c r="AME104" s="5"/>
      <c r="AMF104" s="5"/>
      <c r="AMG104" s="5"/>
      <c r="AMH104" s="5"/>
    </row>
    <row r="105" spans="1:1022" ht="171">
      <c r="A105" s="135"/>
      <c r="B105" s="12" t="str">
        <f>Synthèse!B122</f>
        <v>13.8</v>
      </c>
      <c r="C105" s="3" t="str">
        <f>Synthèse!C122</f>
        <v>Dans chaque page web, chaque contenu en mouvement ou clignotant est-il contrôlable par l’utilisateur ?</v>
      </c>
      <c r="D105" s="12" t="s">
        <v>30</v>
      </c>
      <c r="E105" s="3" t="s">
        <v>352</v>
      </c>
      <c r="F105" s="3"/>
      <c r="AMC105" s="5"/>
      <c r="AMD105" s="5"/>
      <c r="AME105" s="5"/>
      <c r="AMF105" s="5"/>
      <c r="AMG105" s="5"/>
      <c r="AMH105" s="5"/>
    </row>
    <row r="106" spans="1:1022" ht="57">
      <c r="A106" s="135"/>
      <c r="B106" s="12" t="str">
        <f>Synthèse!B123</f>
        <v>13.9</v>
      </c>
      <c r="C106" s="3" t="str">
        <f>Synthèse!C123</f>
        <v>Dans chaque page web, le contenu proposé est-il consultable quelle que soit l’orientation de l’écran (portait ou paysage) (hors cas particuliers) ?</v>
      </c>
      <c r="D106" s="12" t="s">
        <v>289</v>
      </c>
      <c r="E106" s="3"/>
      <c r="F106" s="3"/>
      <c r="AMC106" s="5"/>
      <c r="AMD106" s="5"/>
      <c r="AME106" s="5"/>
      <c r="AMF106" s="5"/>
      <c r="AMG106" s="5"/>
      <c r="AMH106" s="5"/>
    </row>
    <row r="107" spans="1:1022"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c r="AMC107" s="5"/>
      <c r="AMD107" s="5"/>
      <c r="AME107" s="5"/>
      <c r="AMF107" s="5"/>
      <c r="AMG107" s="5"/>
      <c r="AMH107" s="5"/>
    </row>
    <row r="108" spans="1:1022"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289</v>
      </c>
      <c r="E108" s="3"/>
      <c r="F108" s="3"/>
      <c r="AMC108" s="5"/>
      <c r="AMD108" s="5"/>
      <c r="AME108" s="5"/>
      <c r="AMF108" s="5"/>
      <c r="AMG108" s="5"/>
      <c r="AMH108" s="5"/>
    </row>
    <row r="109" spans="1:1022"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c r="AMC109" s="5"/>
      <c r="AMD109" s="5"/>
      <c r="AME109" s="5"/>
      <c r="AMF109" s="5"/>
      <c r="AMG109" s="5"/>
      <c r="AMH109" s="5"/>
    </row>
  </sheetData>
  <autoFilter ref="D3:D109"/>
  <dataConsolidate/>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55" priority="1" stopIfTrue="1" operator="equal">
      <formula>"C"</formula>
    </cfRule>
    <cfRule type="cellIs" dxfId="54" priority="55" stopIfTrue="1" operator="equal">
      <formula>"CT"</formula>
    </cfRule>
  </conditionalFormatting>
  <conditionalFormatting sqref="D4:D109">
    <cfRule type="cellIs" dxfId="53" priority="57" stopIfTrue="1" operator="equal">
      <formula>"NA"</formula>
    </cfRule>
  </conditionalFormatting>
  <conditionalFormatting sqref="D4:D109">
    <cfRule type="cellIs" dxfId="52" priority="2" stopIfTrue="1" operator="equal">
      <formula>"NC"</formula>
    </cfRule>
    <cfRule type="cellIs" dxfId="51" priority="56" stopIfTrue="1" operator="equal">
      <formula>"NCT"</formula>
    </cfRule>
  </conditionalFormatting>
  <conditionalFormatting sqref="D4:D109">
    <cfRule type="cellIs" dxfId="50" priority="58" stopIfTrue="1" operator="equal">
      <formula>"NT"</formula>
    </cfRule>
  </conditionalFormatting>
  <dataValidations count="1">
    <dataValidation type="list" showErrorMessage="1" sqref="D4:D109">
      <formula1>"C,CT,NC,NCT,NA,NT"</formula1>
    </dataValidation>
  </dataValidations>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
  <headerFooter alignWithMargins="0">
    <oddHeader>&amp;LRGAA 3.0 - Relevé pour le site : wwww.site.fr&amp;R&amp;P/&amp;N -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activeCell="E116" sqref="E116"/>
      <selection pane="topRight" activeCell="E116" sqref="E116"/>
      <selection pane="bottomLeft" activeCell="E116" sqref="E116"/>
      <selection pane="bottomRight"/>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3" width="10.77734375" style="1" customWidth="1"/>
    <col min="1024" max="16384" width="10.77734375" style="1"/>
  </cols>
  <sheetData>
    <row r="1" spans="1:1016" s="13" customFormat="1" ht="15">
      <c r="A1" s="20" t="str">
        <f>Échantillon!B10</f>
        <v>Nous contacter</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16" s="13" customFormat="1">
      <c r="A2" s="22" t="str">
        <f>Échantillon!C10</f>
        <v>https://sdage-sage.eau-loire-bretagne.fr/sites/sdage-sage/home/contact.html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16" ht="15">
      <c r="A3" s="24"/>
      <c r="B3" s="25" t="s">
        <v>248</v>
      </c>
      <c r="C3" s="25" t="s">
        <v>250</v>
      </c>
      <c r="D3" s="25" t="s">
        <v>251</v>
      </c>
      <c r="E3" s="25" t="s">
        <v>249</v>
      </c>
      <c r="F3" s="25" t="s">
        <v>4</v>
      </c>
    </row>
    <row r="4" spans="1:1016" ht="28.5">
      <c r="A4" s="136" t="str">
        <f>Synthèse!A9</f>
        <v>Images</v>
      </c>
      <c r="B4" s="12" t="str">
        <f>Synthèse!B9</f>
        <v>1.1</v>
      </c>
      <c r="C4" s="3" t="str">
        <f>Synthèse!C9</f>
        <v>Chaque image porteuse d’information a-t-elle une alternative textuelle ?</v>
      </c>
      <c r="D4" s="12" t="s">
        <v>31</v>
      </c>
      <c r="E4" s="3"/>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16" ht="42.75">
      <c r="A5" s="123"/>
      <c r="B5" s="12" t="str">
        <f>Synthèse!B10</f>
        <v>1.2</v>
      </c>
      <c r="C5" s="3" t="str">
        <f>Synthèse!C10</f>
        <v>Chaque image de décoration est-elle correctement ignorée par les technologies d’assistance ?</v>
      </c>
      <c r="D5" s="12" t="s">
        <v>31</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16" ht="42.75">
      <c r="A6" s="123"/>
      <c r="B6" s="12" t="str">
        <f>Synthèse!B11</f>
        <v>1.3</v>
      </c>
      <c r="C6" s="3" t="str">
        <f>Synthèse!C11</f>
        <v>Pour chaque image porteuse d'information ayant une alternative textuelle, cette alternative est-elle pertinente (hors cas particuliers) ?</v>
      </c>
      <c r="D6" s="12" t="s">
        <v>31</v>
      </c>
      <c r="E6" s="3"/>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16"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16"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16" ht="28.5">
      <c r="A9" s="123"/>
      <c r="B9" s="12" t="str">
        <f>Synthèse!B14</f>
        <v>1.6</v>
      </c>
      <c r="C9" s="3" t="str">
        <f>Synthèse!C14</f>
        <v>Chaque image porteuse d’information a-t-elle, si nécessaire, une description détaillée ?</v>
      </c>
      <c r="D9" s="12" t="s">
        <v>31</v>
      </c>
      <c r="E9" s="3"/>
      <c r="F9" s="3"/>
    </row>
    <row r="10" spans="1:1016" ht="42.75">
      <c r="A10" s="123"/>
      <c r="B10" s="12" t="str">
        <f>Synthèse!B15</f>
        <v>1.7</v>
      </c>
      <c r="C10" s="3" t="str">
        <f>Synthèse!C15</f>
        <v>Pour chaque image porteuse d’information ayant une description détaillée, cette description est-elle pertinente ?</v>
      </c>
      <c r="D10" s="12" t="s">
        <v>31</v>
      </c>
      <c r="E10" s="3"/>
      <c r="F10" s="3"/>
    </row>
    <row r="11" spans="1:1016"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16" ht="28.5">
      <c r="A12" s="137"/>
      <c r="B12" s="12" t="str">
        <f>Synthèse!B17</f>
        <v>1.9</v>
      </c>
      <c r="C12" s="3" t="str">
        <f>Synthèse!C17</f>
        <v>Chaque légende d’image est-elle, si nécessaire, correctement reliée à l’image correspondante ?</v>
      </c>
      <c r="D12" s="12" t="s">
        <v>31</v>
      </c>
      <c r="E12" s="3"/>
      <c r="F12" s="3"/>
    </row>
    <row r="13" spans="1:1016" ht="17.100000000000001" customHeight="1">
      <c r="A13" s="135" t="str">
        <f>Synthèse!A19</f>
        <v>Cadres</v>
      </c>
      <c r="B13" s="41" t="str">
        <f>Synthèse!B19</f>
        <v>2.1</v>
      </c>
      <c r="C13" s="40" t="str">
        <f>Synthèse!C19</f>
        <v>Chaque cadre a-t-il un titre de cadre ?</v>
      </c>
      <c r="D13" s="41" t="s">
        <v>31</v>
      </c>
      <c r="E13" s="42"/>
      <c r="F13" s="40"/>
    </row>
    <row r="14" spans="1:1016" ht="42.75">
      <c r="A14" s="135"/>
      <c r="B14" s="41" t="str">
        <f>Synthèse!B20</f>
        <v>2.2</v>
      </c>
      <c r="C14" s="40" t="str">
        <f>Synthèse!C20</f>
        <v>Pour chaque cadre ayant un titre de cadre, ce titre de cadre est-il pertinent ?</v>
      </c>
      <c r="D14" s="41" t="s">
        <v>31</v>
      </c>
      <c r="E14" s="40" t="s">
        <v>353</v>
      </c>
      <c r="F14" s="40"/>
    </row>
    <row r="15" spans="1:1016"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16" ht="185.25">
      <c r="A16" s="135"/>
      <c r="B16" s="12" t="str">
        <f>Synthèse!B23</f>
        <v>3.2</v>
      </c>
      <c r="C16" s="3" t="str">
        <f>Synthèse!C23</f>
        <v>Dans chaque page web, le contraste entre la couleur du texte et la couleur de son arrière-plan est-il suffisamment élevé (hors cas particuliers) ?</v>
      </c>
      <c r="D16" s="12" t="s">
        <v>30</v>
      </c>
      <c r="E16" s="7" t="s">
        <v>354</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30</v>
      </c>
      <c r="E17" s="85" t="s">
        <v>355</v>
      </c>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row>
    <row r="20" spans="1:6" ht="42.75">
      <c r="A20" s="135"/>
      <c r="B20" s="41" t="str">
        <f>Synthèse!B28</f>
        <v>4.3</v>
      </c>
      <c r="C20" s="40" t="str">
        <f>Synthèse!C28</f>
        <v>Chaque média temporel synchronisé pré-enregistré a-t-il, si nécessaire, des sous-titres synchronisés (hors cas particuliers) ?</v>
      </c>
      <c r="D20" s="41" t="s">
        <v>31</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31</v>
      </c>
      <c r="E21" s="40"/>
      <c r="F21" s="40"/>
    </row>
    <row r="22" spans="1:6" ht="42.75">
      <c r="A22" s="135"/>
      <c r="B22" s="41" t="str">
        <f>Synthèse!B30</f>
        <v>4.5</v>
      </c>
      <c r="C22" s="40" t="str">
        <f>Synthèse!C30</f>
        <v>Chaque média temporel pré-enregistré a-t-il, si nécessaire, une audiodescription synchronisée (hors cas particuliers) ?</v>
      </c>
      <c r="D22" s="41" t="s">
        <v>31</v>
      </c>
      <c r="E22" s="40"/>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31</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28.5">
      <c r="A39" s="135" t="str">
        <f>Synthèse!A49</f>
        <v>Liens</v>
      </c>
      <c r="B39" s="41" t="str">
        <f>Synthèse!B49</f>
        <v>6.1</v>
      </c>
      <c r="C39" s="40" t="str">
        <f>Synthèse!C49</f>
        <v>Chaque lien est-il explicite (hors cas particuliers) ?</v>
      </c>
      <c r="D39" s="41" t="s">
        <v>29</v>
      </c>
      <c r="E39" s="40"/>
      <c r="F39" s="40"/>
    </row>
    <row r="40" spans="1:6" ht="28.5">
      <c r="A40" s="135"/>
      <c r="B40" s="41" t="str">
        <f>Synthèse!B50</f>
        <v>6.2</v>
      </c>
      <c r="C40" s="40" t="str">
        <f>Synthèse!C50</f>
        <v>Dans chaque page web, chaque lien, à l’exception des ancres, a-t-il un intitulé ?</v>
      </c>
      <c r="D40" s="41" t="s">
        <v>29</v>
      </c>
      <c r="E40" s="40"/>
      <c r="F40" s="40"/>
    </row>
    <row r="41" spans="1:6" ht="28.5">
      <c r="A41" s="135" t="str">
        <f>Synthèse!A52</f>
        <v>Scripts</v>
      </c>
      <c r="B41" s="12" t="str">
        <f>Synthèse!B52</f>
        <v>7.1</v>
      </c>
      <c r="C41" s="3" t="str">
        <f>Synthèse!C52</f>
        <v>Chaque script est-il, si nécessaire, compatible avec les technologies d’assistance ?</v>
      </c>
      <c r="D41" s="12" t="s">
        <v>29</v>
      </c>
      <c r="E41" s="7"/>
      <c r="F41" s="7"/>
    </row>
    <row r="42" spans="1:6" ht="28.5">
      <c r="A42" s="135"/>
      <c r="B42" s="12" t="str">
        <f>Synthèse!B53</f>
        <v>7.2</v>
      </c>
      <c r="C42" s="3" t="str">
        <f>Synthèse!C53</f>
        <v>Pour chaque script ayant une alternative, cette alternative est-elle pertinente ?</v>
      </c>
      <c r="D42" s="12" t="s">
        <v>31</v>
      </c>
      <c r="E42" s="7"/>
      <c r="F42" s="7"/>
    </row>
    <row r="43" spans="1:6" ht="42.75">
      <c r="A43" s="135"/>
      <c r="B43" s="12" t="str">
        <f>Synthèse!B54</f>
        <v>7.3</v>
      </c>
      <c r="C43" s="3" t="str">
        <f>Synthèse!C54</f>
        <v>Chaque script est-il contrôlable par le clavier et par tout dispositif de pointage (hors cas particuliers) ?</v>
      </c>
      <c r="D43" s="12" t="s">
        <v>29</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72">
      <c r="A45" s="135"/>
      <c r="B45" s="12" t="str">
        <f>Synthèse!B56</f>
        <v>7.5</v>
      </c>
      <c r="C45" s="3" t="str">
        <f>Synthèse!C56</f>
        <v>Dans chaque page web, les messages de statut sont-ils correctement restitués par les technologies d’assistance ?</v>
      </c>
      <c r="D45" s="12" t="s">
        <v>30</v>
      </c>
      <c r="E45" s="7" t="s">
        <v>356</v>
      </c>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28.5">
      <c r="A51" s="135"/>
      <c r="B51" s="41" t="str">
        <f>Synthèse!B63</f>
        <v>8.6</v>
      </c>
      <c r="C51" s="40" t="str">
        <f>Synthèse!C63</f>
        <v>Pour chaque page web ayant un titre de page, ce titre est-il pertinent ?</v>
      </c>
      <c r="D51" s="41" t="s">
        <v>29</v>
      </c>
      <c r="E51" s="40"/>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185.25">
      <c r="A54" s="135"/>
      <c r="B54" s="41" t="str">
        <f>Synthèse!B66</f>
        <v>8.9</v>
      </c>
      <c r="C54" s="40" t="str">
        <f>Synthèse!C66</f>
        <v>Dans chaque page web, les balises ne doivent pas être utilisées uniquement à des fins de présentation. Cette règle est-elle respectée ?</v>
      </c>
      <c r="D54" s="41" t="s">
        <v>30</v>
      </c>
      <c r="E54" s="40" t="s">
        <v>357</v>
      </c>
      <c r="F54" s="40"/>
    </row>
    <row r="55" spans="1:6" ht="28.5">
      <c r="A55" s="135"/>
      <c r="B55" s="41" t="str">
        <f>Synthèse!B67</f>
        <v>8.10</v>
      </c>
      <c r="C55" s="40" t="str">
        <f>Synthèse!C67</f>
        <v>Dans chaque page web, les changements du sens de lecture sont-ils signalés ?</v>
      </c>
      <c r="D55" s="41" t="s">
        <v>31</v>
      </c>
      <c r="E55" s="40"/>
      <c r="F55" s="40"/>
    </row>
    <row r="56" spans="1:6" ht="28.5">
      <c r="A56" s="135" t="str">
        <f>Synthèse!A69</f>
        <v>Structure</v>
      </c>
      <c r="B56" s="69" t="str">
        <f>Synthèse!B69</f>
        <v>9.1</v>
      </c>
      <c r="C56" s="44" t="str">
        <f>Synthèse!C69</f>
        <v>Dans chaque page web, l’information est-elle structurée par l’utilisation appropriée de titres ?</v>
      </c>
      <c r="D56" s="69" t="s">
        <v>29</v>
      </c>
      <c r="E56" s="44"/>
      <c r="F56" s="44"/>
    </row>
    <row r="57" spans="1:6" ht="216">
      <c r="A57" s="135"/>
      <c r="B57" s="69" t="str">
        <f>Synthèse!B70</f>
        <v>9.2</v>
      </c>
      <c r="C57" s="44" t="str">
        <f>Synthèse!C70</f>
        <v>Dans chaque page web, la structure du document est-elle cohérente (hors cas particuliers) ?</v>
      </c>
      <c r="D57" s="69" t="s">
        <v>31</v>
      </c>
      <c r="E57" s="44" t="s">
        <v>358</v>
      </c>
      <c r="F57" s="44"/>
    </row>
    <row r="58" spans="1:6" ht="28.5">
      <c r="A58" s="135"/>
      <c r="B58" s="69" t="str">
        <f>Synthèse!B71</f>
        <v>9.3</v>
      </c>
      <c r="C58" s="44" t="str">
        <f>Synthèse!C71</f>
        <v>Dans chaque page web, chaque liste est-elle correctement structurée ?</v>
      </c>
      <c r="D58" s="69" t="s">
        <v>29</v>
      </c>
      <c r="E58" s="44"/>
      <c r="F58" s="44"/>
    </row>
    <row r="59" spans="1:6" ht="28.5">
      <c r="A59" s="135"/>
      <c r="B59" s="69" t="str">
        <f>Synthèse!B72</f>
        <v>9.4</v>
      </c>
      <c r="C59" s="44" t="str">
        <f>Synthèse!C72</f>
        <v>Dans chaque page web, chaque citation est-elle correctement indiquée ?</v>
      </c>
      <c r="D59" s="69" t="s">
        <v>31</v>
      </c>
      <c r="E59" s="44"/>
      <c r="F59" s="44"/>
    </row>
    <row r="60" spans="1:6" ht="99.75">
      <c r="A60" s="135" t="str">
        <f>Synthèse!A74</f>
        <v>Présentation</v>
      </c>
      <c r="B60" s="41" t="str">
        <f>Synthèse!B74</f>
        <v>10.1</v>
      </c>
      <c r="C60" s="40" t="str">
        <f>Synthèse!C74</f>
        <v>Dans le site web, des feuilles de styles sont-elles utilisées pour contrôler la présentation de l’information ?</v>
      </c>
      <c r="D60" s="41" t="s">
        <v>29</v>
      </c>
      <c r="E60" s="40" t="s">
        <v>359</v>
      </c>
      <c r="F60" s="40"/>
    </row>
    <row r="61" spans="1:6" ht="129">
      <c r="A61" s="135"/>
      <c r="B61" s="41" t="str">
        <f>Synthèse!B75</f>
        <v>10.2</v>
      </c>
      <c r="C61" s="40" t="str">
        <f>Synthèse!C75</f>
        <v>Dans chaque page web, le contenu visible reste-t-il présent lorsque les feuilles de styles sont désactivées ?</v>
      </c>
      <c r="D61" s="41" t="s">
        <v>30</v>
      </c>
      <c r="E61" s="40" t="s">
        <v>360</v>
      </c>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42.75">
      <c r="A66" s="135"/>
      <c r="B66" s="41" t="str">
        <f>Synthèse!B80</f>
        <v>10.7</v>
      </c>
      <c r="C66" s="40" t="str">
        <f>Synthèse!C80</f>
        <v>Dans chaque page web, pour chaque élément recevant le focus, la prise de focus est-elle visible ?</v>
      </c>
      <c r="D66" s="41" t="s">
        <v>29</v>
      </c>
      <c r="E66" s="40"/>
      <c r="F66" s="40"/>
    </row>
    <row r="67" spans="1:6" ht="42.75">
      <c r="A67" s="135"/>
      <c r="B67" s="41" t="str">
        <f>Synthèse!B81</f>
        <v>10.8</v>
      </c>
      <c r="C67" s="40" t="str">
        <f>Synthèse!C81</f>
        <v>Pour chaque page web, les contenus cachés ont-ils vocation à être ignorés par les technologies d’assistance ?</v>
      </c>
      <c r="D67" s="41" t="s">
        <v>31</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29.5">
      <c r="A74" s="135" t="str">
        <f>Synthèse!A89</f>
        <v>Formulaires</v>
      </c>
      <c r="B74" s="12" t="str">
        <f>Synthèse!B89</f>
        <v>11.1</v>
      </c>
      <c r="C74" s="3" t="str">
        <f>Synthèse!C89</f>
        <v>Chaque champ de formulaire a-t-il une étiquette ?</v>
      </c>
      <c r="D74" s="12" t="s">
        <v>30</v>
      </c>
      <c r="E74" s="3" t="s">
        <v>361</v>
      </c>
      <c r="F74" s="3"/>
    </row>
    <row r="75" spans="1:6" ht="114">
      <c r="A75" s="135"/>
      <c r="B75" s="12" t="str">
        <f>Synthèse!B90</f>
        <v>11.2</v>
      </c>
      <c r="C75" s="3" t="str">
        <f>Synthèse!C90</f>
        <v>Chaque étiquette associée à un champ de formulaire est-elle pertinente (hors cas particuliers) ?</v>
      </c>
      <c r="D75" s="12" t="s">
        <v>31</v>
      </c>
      <c r="E75" s="3" t="s">
        <v>362</v>
      </c>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31</v>
      </c>
      <c r="E76" s="3"/>
      <c r="F76" s="3"/>
    </row>
    <row r="77" spans="1:6" ht="42.75">
      <c r="A77" s="135"/>
      <c r="B77" s="12" t="str">
        <f>Synthèse!B92</f>
        <v>11.4</v>
      </c>
      <c r="C77" s="3" t="str">
        <f>Synthèse!C92</f>
        <v>Dans chaque formulaire, chaque étiquette de champ et son champ associé sont-ils accolés (hors cas particuliers) ?</v>
      </c>
      <c r="D77" s="12" t="s">
        <v>31</v>
      </c>
      <c r="E77" s="81" t="s">
        <v>295</v>
      </c>
      <c r="F77" s="3"/>
    </row>
    <row r="78" spans="1:6" ht="28.5">
      <c r="A78" s="135"/>
      <c r="B78" s="12" t="str">
        <f>Synthèse!B93</f>
        <v>11.5</v>
      </c>
      <c r="C78" s="3" t="str">
        <f>Synthèse!C93</f>
        <v>Dans chaque formulaire, les champs de même nature sont-ils regroupés, si nécessaire ?</v>
      </c>
      <c r="D78" s="12" t="s">
        <v>31</v>
      </c>
      <c r="E78" s="3"/>
      <c r="F78" s="3"/>
    </row>
    <row r="79" spans="1:6" ht="57">
      <c r="A79" s="135"/>
      <c r="B79" s="12" t="str">
        <f>Synthèse!B94</f>
        <v>11.6</v>
      </c>
      <c r="C79" s="3" t="str">
        <f>Synthèse!C94</f>
        <v>Dans chaque formulaire, chaque regroupement de champs de formulaire a-t-il une légende ?</v>
      </c>
      <c r="D79" s="12" t="s">
        <v>30</v>
      </c>
      <c r="E79" s="7" t="s">
        <v>363</v>
      </c>
      <c r="F79" s="7"/>
    </row>
    <row r="80" spans="1:6" ht="42.75">
      <c r="A80" s="135"/>
      <c r="B80" s="12" t="str">
        <f>Synthèse!B95</f>
        <v>11.7</v>
      </c>
      <c r="C80" s="3" t="str">
        <f>Synthèse!C95</f>
        <v>Dans chaque formulaire, chaque légende associée à un regroupement de champs de même nature est-elle pertinente ?</v>
      </c>
      <c r="D80" s="12" t="s">
        <v>31</v>
      </c>
      <c r="E80" s="7"/>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71.25">
      <c r="A82" s="135"/>
      <c r="B82" s="12" t="str">
        <f>Synthèse!B97</f>
        <v>11.9</v>
      </c>
      <c r="C82" s="3" t="str">
        <f>Synthèse!C97</f>
        <v>Dans chaque formulaire, l’intitulé de chaque bouton est-il pertinent (hors cas particuliers) ?</v>
      </c>
      <c r="D82" s="12" t="s">
        <v>30</v>
      </c>
      <c r="E82" s="7" t="s">
        <v>364</v>
      </c>
      <c r="F82" s="7"/>
    </row>
    <row r="83" spans="1:6" ht="42.75">
      <c r="A83" s="135"/>
      <c r="B83" s="12" t="str">
        <f>Synthèse!B98</f>
        <v>11.10</v>
      </c>
      <c r="C83" s="3" t="str">
        <f>Synthèse!C98</f>
        <v>Dans chaque formulaire, le contrôle de saisie est-il utilisé de manière pertinente (hors cas particuliers) ?</v>
      </c>
      <c r="D83" s="12" t="s">
        <v>29</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156.75">
      <c r="A86" s="135"/>
      <c r="B86" s="12" t="str">
        <f>Synthèse!B101</f>
        <v>11.13</v>
      </c>
      <c r="C86" s="3" t="str">
        <f>Synthèse!C101</f>
        <v>La finalité d’un champ de saisie peut-elle être déduite pour faciliter le remplissage automatique des champs avec les données de l’utilisateur ?</v>
      </c>
      <c r="D86" s="12" t="s">
        <v>30</v>
      </c>
      <c r="E86" s="7" t="s">
        <v>365</v>
      </c>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31</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31</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57">
      <c r="A100" s="135"/>
      <c r="B100" s="12" t="str">
        <f>Synthèse!B117</f>
        <v>13.3</v>
      </c>
      <c r="C100" s="3" t="str">
        <f>Synthèse!C117</f>
        <v>Dans chaque page web, chaque document bureautique en téléchargement possède-t-il, si nécessaire, une version accessible (hors cas particuliers) ?</v>
      </c>
      <c r="D100" s="12" t="s">
        <v>31</v>
      </c>
      <c r="E100" s="3"/>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49" priority="2" stopIfTrue="1" operator="equal">
      <formula>"C"</formula>
    </cfRule>
  </conditionalFormatting>
  <conditionalFormatting sqref="D4:D109">
    <cfRule type="cellIs" dxfId="48" priority="4" stopIfTrue="1" operator="equal">
      <formula>"NA"</formula>
    </cfRule>
  </conditionalFormatting>
  <conditionalFormatting sqref="D4:D109">
    <cfRule type="cellIs" dxfId="47" priority="1" stopIfTrue="1" operator="equal">
      <formula>"NCT"</formula>
    </cfRule>
    <cfRule type="cellIs" dxfId="46" priority="3" stopIfTrue="1" operator="equal">
      <formula>"NC"</formula>
    </cfRule>
  </conditionalFormatting>
  <conditionalFormatting sqref="D4:D109">
    <cfRule type="cellIs" dxfId="45"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activeCell="F54" sqref="F54"/>
      <selection pane="topRight" activeCell="F54" sqref="F54"/>
      <selection pane="bottomLeft" activeCell="F54" sqref="F54"/>
      <selection pane="bottomRight"/>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3" width="10.77734375" style="1" customWidth="1"/>
    <col min="1024" max="16384" width="10.77734375" style="1"/>
  </cols>
  <sheetData>
    <row r="1" spans="1:1016" s="13" customFormat="1" ht="15">
      <c r="A1" s="20" t="str">
        <f>Échantillon!B11</f>
        <v>Aide et accessibilité</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16" s="13" customFormat="1">
      <c r="A2" s="22" t="str">
        <f>Échantillon!C11</f>
        <v>https://sdage-sage.eau-loire-bretagne.fr/sites/sdage-sage/home/aide--accessibilite.html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16" ht="15">
      <c r="A3" s="24"/>
      <c r="B3" s="25" t="s">
        <v>248</v>
      </c>
      <c r="C3" s="25" t="s">
        <v>250</v>
      </c>
      <c r="D3" s="25" t="s">
        <v>251</v>
      </c>
      <c r="E3" s="25" t="s">
        <v>249</v>
      </c>
      <c r="F3" s="25" t="s">
        <v>4</v>
      </c>
    </row>
    <row r="4" spans="1:1016" ht="28.5">
      <c r="A4" s="136" t="str">
        <f>Synthèse!A9</f>
        <v>Images</v>
      </c>
      <c r="B4" s="12" t="str">
        <f>Synthèse!B9</f>
        <v>1.1</v>
      </c>
      <c r="C4" s="3" t="str">
        <f>Synthèse!C9</f>
        <v>Chaque image porteuse d’information a-t-elle une alternative textuelle ?</v>
      </c>
      <c r="D4" s="12" t="s">
        <v>31</v>
      </c>
      <c r="E4" s="3"/>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16" ht="42.75">
      <c r="A5" s="123"/>
      <c r="B5" s="12" t="str">
        <f>Synthèse!B10</f>
        <v>1.2</v>
      </c>
      <c r="C5" s="3" t="str">
        <f>Synthèse!C10</f>
        <v>Chaque image de décoration est-elle correctement ignorée par les technologies d’assistance ?</v>
      </c>
      <c r="D5" s="12" t="s">
        <v>31</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16" ht="42.75">
      <c r="A6" s="123"/>
      <c r="B6" s="12" t="str">
        <f>Synthèse!B11</f>
        <v>1.3</v>
      </c>
      <c r="C6" s="3" t="str">
        <f>Synthèse!C11</f>
        <v>Pour chaque image porteuse d'information ayant une alternative textuelle, cette alternative est-elle pertinente (hors cas particuliers) ?</v>
      </c>
      <c r="D6" s="12" t="s">
        <v>31</v>
      </c>
      <c r="E6" s="3"/>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16"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16"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16" ht="28.5">
      <c r="A9" s="123"/>
      <c r="B9" s="12" t="str">
        <f>Synthèse!B14</f>
        <v>1.6</v>
      </c>
      <c r="C9" s="3" t="str">
        <f>Synthèse!C14</f>
        <v>Chaque image porteuse d’information a-t-elle, si nécessaire, une description détaillée ?</v>
      </c>
      <c r="D9" s="12" t="s">
        <v>31</v>
      </c>
      <c r="E9" s="3"/>
      <c r="F9" s="3"/>
    </row>
    <row r="10" spans="1:1016" ht="42.75">
      <c r="A10" s="123"/>
      <c r="B10" s="12" t="str">
        <f>Synthèse!B15</f>
        <v>1.7</v>
      </c>
      <c r="C10" s="3" t="str">
        <f>Synthèse!C15</f>
        <v>Pour chaque image porteuse d’information ayant une description détaillée, cette description est-elle pertinente ?</v>
      </c>
      <c r="D10" s="12" t="s">
        <v>31</v>
      </c>
      <c r="E10" s="3"/>
      <c r="F10" s="3"/>
    </row>
    <row r="11" spans="1:1016"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16" ht="28.5">
      <c r="A12" s="137"/>
      <c r="B12" s="12" t="str">
        <f>Synthèse!B17</f>
        <v>1.9</v>
      </c>
      <c r="C12" s="3" t="str">
        <f>Synthèse!C17</f>
        <v>Chaque légende d’image est-elle, si nécessaire, correctement reliée à l’image correspondante ?</v>
      </c>
      <c r="D12" s="12" t="s">
        <v>31</v>
      </c>
      <c r="E12" s="3"/>
      <c r="F12" s="3"/>
    </row>
    <row r="13" spans="1:1016" ht="17.100000000000001" customHeight="1">
      <c r="A13" s="135" t="str">
        <f>Synthèse!A19</f>
        <v>Cadres</v>
      </c>
      <c r="B13" s="41" t="str">
        <f>Synthèse!B19</f>
        <v>2.1</v>
      </c>
      <c r="C13" s="40" t="str">
        <f>Synthèse!C19</f>
        <v>Chaque cadre a-t-il un titre de cadre ?</v>
      </c>
      <c r="D13" s="41" t="s">
        <v>31</v>
      </c>
      <c r="E13" s="42"/>
      <c r="F13" s="40"/>
    </row>
    <row r="14" spans="1:1016" ht="33.6" customHeight="1">
      <c r="A14" s="135"/>
      <c r="B14" s="41" t="str">
        <f>Synthèse!B20</f>
        <v>2.2</v>
      </c>
      <c r="C14" s="40" t="str">
        <f>Synthèse!C20</f>
        <v>Pour chaque cadre ayant un titre de cadre, ce titre de cadre est-il pertinent ?</v>
      </c>
      <c r="D14" s="41" t="s">
        <v>31</v>
      </c>
      <c r="E14" s="40"/>
      <c r="F14" s="40"/>
    </row>
    <row r="15" spans="1:1016"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16" ht="57">
      <c r="A16" s="135"/>
      <c r="B16" s="12" t="str">
        <f>Synthèse!B23</f>
        <v>3.2</v>
      </c>
      <c r="C16" s="3" t="str">
        <f>Synthèse!C23</f>
        <v>Dans chaque page web, le contraste entre la couleur du texte et la couleur de son arrière-plan est-il suffisamment élevé (hors cas particuliers) ?</v>
      </c>
      <c r="D16" s="12" t="s">
        <v>30</v>
      </c>
      <c r="E16" s="7" t="s">
        <v>366</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29</v>
      </c>
      <c r="E17" s="7"/>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row>
    <row r="20" spans="1:6" ht="42.75">
      <c r="A20" s="135"/>
      <c r="B20" s="41" t="str">
        <f>Synthèse!B28</f>
        <v>4.3</v>
      </c>
      <c r="C20" s="40" t="str">
        <f>Synthèse!C28</f>
        <v>Chaque média temporel synchronisé pré-enregistré a-t-il, si nécessaire, des sous-titres synchronisés (hors cas particuliers) ?</v>
      </c>
      <c r="D20" s="41" t="s">
        <v>31</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31</v>
      </c>
      <c r="E21" s="40"/>
      <c r="F21" s="40"/>
    </row>
    <row r="22" spans="1:6" ht="42.75">
      <c r="A22" s="135"/>
      <c r="B22" s="41" t="str">
        <f>Synthèse!B30</f>
        <v>4.5</v>
      </c>
      <c r="C22" s="40" t="str">
        <f>Synthèse!C30</f>
        <v>Chaque média temporel pré-enregistré a-t-il, si nécessaire, une audiodescription synchronisée (hors cas particuliers) ?</v>
      </c>
      <c r="D22" s="41" t="s">
        <v>31</v>
      </c>
      <c r="E22" s="40"/>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31</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28.5">
      <c r="A39" s="135" t="str">
        <f>Synthèse!A49</f>
        <v>Liens</v>
      </c>
      <c r="B39" s="41" t="str">
        <f>Synthèse!B49</f>
        <v>6.1</v>
      </c>
      <c r="C39" s="40" t="str">
        <f>Synthèse!C49</f>
        <v>Chaque lien est-il explicite (hors cas particuliers) ?</v>
      </c>
      <c r="D39" s="41" t="s">
        <v>29</v>
      </c>
      <c r="E39" s="40"/>
      <c r="F39" s="40"/>
    </row>
    <row r="40" spans="1:6" ht="28.5">
      <c r="A40" s="135"/>
      <c r="B40" s="41" t="str">
        <f>Synthèse!B50</f>
        <v>6.2</v>
      </c>
      <c r="C40" s="40" t="str">
        <f>Synthèse!C50</f>
        <v>Dans chaque page web, chaque lien, à l’exception des ancres, a-t-il un intitulé ?</v>
      </c>
      <c r="D40" s="41" t="s">
        <v>29</v>
      </c>
      <c r="E40" s="40"/>
      <c r="F40" s="40"/>
    </row>
    <row r="41" spans="1:6" ht="28.5">
      <c r="A41" s="135" t="str">
        <f>Synthèse!A52</f>
        <v>Scripts</v>
      </c>
      <c r="B41" s="12" t="str">
        <f>Synthèse!B52</f>
        <v>7.1</v>
      </c>
      <c r="C41" s="3" t="str">
        <f>Synthèse!C52</f>
        <v>Chaque script est-il, si nécessaire, compatible avec les technologies d’assistance ?</v>
      </c>
      <c r="D41" s="12" t="s">
        <v>31</v>
      </c>
      <c r="E41" s="7"/>
      <c r="F41" s="7"/>
    </row>
    <row r="42" spans="1:6" ht="28.5">
      <c r="A42" s="135"/>
      <c r="B42" s="12" t="str">
        <f>Synthèse!B53</f>
        <v>7.2</v>
      </c>
      <c r="C42" s="3" t="str">
        <f>Synthèse!C53</f>
        <v>Pour chaque script ayant une alternative, cette alternative est-elle pertinente ?</v>
      </c>
      <c r="D42" s="12" t="s">
        <v>31</v>
      </c>
      <c r="E42" s="7"/>
      <c r="F42" s="7"/>
    </row>
    <row r="43" spans="1:6" ht="42.75">
      <c r="A43" s="135"/>
      <c r="B43" s="12" t="str">
        <f>Synthèse!B54</f>
        <v>7.3</v>
      </c>
      <c r="C43" s="3" t="str">
        <f>Synthèse!C54</f>
        <v>Chaque script est-il contrôlable par le clavier et par tout dispositif de pointage (hors cas particuliers) ?</v>
      </c>
      <c r="D43" s="12" t="s">
        <v>31</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42.75">
      <c r="A45" s="135"/>
      <c r="B45" s="12" t="str">
        <f>Synthèse!B56</f>
        <v>7.5</v>
      </c>
      <c r="C45" s="3" t="str">
        <f>Synthèse!C56</f>
        <v>Dans chaque page web, les messages de statut sont-ils correctement restitués par les technologies d’assistance ?</v>
      </c>
      <c r="D45" s="12" t="s">
        <v>31</v>
      </c>
      <c r="E45" s="7"/>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28.5">
      <c r="A51" s="135"/>
      <c r="B51" s="41" t="str">
        <f>Synthèse!B63</f>
        <v>8.6</v>
      </c>
      <c r="C51" s="40" t="str">
        <f>Synthèse!C63</f>
        <v>Pour chaque page web ayant un titre de page, ce titre est-il pertinent ?</v>
      </c>
      <c r="D51" s="41" t="s">
        <v>29</v>
      </c>
      <c r="E51" s="40"/>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57">
      <c r="A54" s="135"/>
      <c r="B54" s="41" t="str">
        <f>Synthèse!B66</f>
        <v>8.9</v>
      </c>
      <c r="C54" s="40" t="str">
        <f>Synthèse!C66</f>
        <v>Dans chaque page web, les balises ne doivent pas être utilisées uniquement à des fins de présentation. Cette règle est-elle respectée ?</v>
      </c>
      <c r="D54" s="41" t="s">
        <v>30</v>
      </c>
      <c r="E54" s="40" t="s">
        <v>367</v>
      </c>
      <c r="F54" s="40"/>
    </row>
    <row r="55" spans="1:6" ht="28.5">
      <c r="A55" s="135"/>
      <c r="B55" s="41" t="str">
        <f>Synthèse!B67</f>
        <v>8.10</v>
      </c>
      <c r="C55" s="40" t="str">
        <f>Synthèse!C67</f>
        <v>Dans chaque page web, les changements du sens de lecture sont-ils signalés ?</v>
      </c>
      <c r="D55" s="41" t="s">
        <v>31</v>
      </c>
      <c r="E55" s="40"/>
      <c r="F55" s="40"/>
    </row>
    <row r="56" spans="1:6" ht="156.75">
      <c r="A56" s="135" t="str">
        <f>Synthèse!A69</f>
        <v>Structure</v>
      </c>
      <c r="B56" s="69" t="str">
        <f>Synthèse!B69</f>
        <v>9.1</v>
      </c>
      <c r="C56" s="44" t="str">
        <f>Synthèse!C69</f>
        <v>Dans chaque page web, l’information est-elle structurée par l’utilisation appropriée de titres ?</v>
      </c>
      <c r="D56" s="69" t="s">
        <v>30</v>
      </c>
      <c r="E56" s="44" t="s">
        <v>368</v>
      </c>
      <c r="F56" s="44"/>
    </row>
    <row r="57" spans="1:6" ht="42.75">
      <c r="A57" s="135"/>
      <c r="B57" s="69" t="str">
        <f>Synthèse!B70</f>
        <v>9.2</v>
      </c>
      <c r="C57" s="44" t="str">
        <f>Synthèse!C70</f>
        <v>Dans chaque page web, la structure du document est-elle cohérente (hors cas particuliers) ?</v>
      </c>
      <c r="D57" s="69" t="s">
        <v>31</v>
      </c>
      <c r="E57" s="44"/>
      <c r="F57" s="44"/>
    </row>
    <row r="58" spans="1:6" ht="57">
      <c r="A58" s="135"/>
      <c r="B58" s="69" t="str">
        <f>Synthèse!B71</f>
        <v>9.3</v>
      </c>
      <c r="C58" s="44" t="str">
        <f>Synthèse!C71</f>
        <v>Dans chaque page web, chaque liste est-elle correctement structurée ?</v>
      </c>
      <c r="D58" s="69" t="s">
        <v>30</v>
      </c>
      <c r="E58" s="44" t="s">
        <v>369</v>
      </c>
      <c r="F58" s="44"/>
    </row>
    <row r="59" spans="1:6" ht="28.5">
      <c r="A59" s="135"/>
      <c r="B59" s="69" t="str">
        <f>Synthèse!B72</f>
        <v>9.4</v>
      </c>
      <c r="C59" s="44" t="str">
        <f>Synthèse!C72</f>
        <v>Dans chaque page web, chaque citation est-elle correctement indiquée ?</v>
      </c>
      <c r="D59" s="69" t="s">
        <v>31</v>
      </c>
      <c r="E59" s="44"/>
      <c r="F59" s="44"/>
    </row>
    <row r="60" spans="1:6" ht="42.75">
      <c r="A60" s="135" t="str">
        <f>Synthèse!A74</f>
        <v>Présentation</v>
      </c>
      <c r="B60" s="41" t="str">
        <f>Synthèse!B74</f>
        <v>10.1</v>
      </c>
      <c r="C60" s="40" t="str">
        <f>Synthèse!C74</f>
        <v>Dans le site web, des feuilles de styles sont-elles utilisées pour contrôler la présentation de l’information ?</v>
      </c>
      <c r="D60" s="41" t="s">
        <v>29</v>
      </c>
      <c r="E60" s="40"/>
      <c r="F60" s="40"/>
    </row>
    <row r="61" spans="1:6" ht="42.75">
      <c r="A61" s="135"/>
      <c r="B61" s="41" t="str">
        <f>Synthèse!B75</f>
        <v>10.2</v>
      </c>
      <c r="C61" s="40" t="str">
        <f>Synthèse!C75</f>
        <v>Dans chaque page web, le contenu visible reste-t-il présent lorsque les feuilles de styles sont désactivées ?</v>
      </c>
      <c r="D61" s="41" t="s">
        <v>29</v>
      </c>
      <c r="E61" s="40"/>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42.75">
      <c r="A66" s="135"/>
      <c r="B66" s="41" t="str">
        <f>Synthèse!B80</f>
        <v>10.7</v>
      </c>
      <c r="C66" s="40" t="str">
        <f>Synthèse!C80</f>
        <v>Dans chaque page web, pour chaque élément recevant le focus, la prise de focus est-elle visible ?</v>
      </c>
      <c r="D66" s="41" t="s">
        <v>29</v>
      </c>
      <c r="E66" s="40"/>
      <c r="F66" s="40"/>
    </row>
    <row r="67" spans="1:6" ht="42.75">
      <c r="A67" s="135"/>
      <c r="B67" s="41" t="str">
        <f>Synthèse!B81</f>
        <v>10.8</v>
      </c>
      <c r="C67" s="40" t="str">
        <f>Synthèse!C81</f>
        <v>Pour chaque page web, les contenus cachés ont-ils vocation à être ignorés par les technologies d’assistance ?</v>
      </c>
      <c r="D67" s="41" t="s">
        <v>31</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8.5">
      <c r="A74" s="135" t="str">
        <f>Synthèse!A89</f>
        <v>Formulaires</v>
      </c>
      <c r="B74" s="12" t="str">
        <f>Synthèse!B89</f>
        <v>11.1</v>
      </c>
      <c r="C74" s="3" t="str">
        <f>Synthèse!C89</f>
        <v>Chaque champ de formulaire a-t-il une étiquette ?</v>
      </c>
      <c r="D74" s="12" t="s">
        <v>31</v>
      </c>
      <c r="E74" s="3"/>
      <c r="F74" s="3"/>
    </row>
    <row r="75" spans="1:6" ht="42.75">
      <c r="A75" s="135"/>
      <c r="B75" s="12" t="str">
        <f>Synthèse!B90</f>
        <v>11.2</v>
      </c>
      <c r="C75" s="3" t="str">
        <f>Synthèse!C90</f>
        <v>Chaque étiquette associée à un champ de formulaire est-elle pertinente (hors cas particuliers) ?</v>
      </c>
      <c r="D75" s="12" t="s">
        <v>31</v>
      </c>
      <c r="E75" s="3"/>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31</v>
      </c>
      <c r="E76" s="3"/>
      <c r="F76" s="3"/>
    </row>
    <row r="77" spans="1:6" ht="42.75">
      <c r="A77" s="135"/>
      <c r="B77" s="12" t="str">
        <f>Synthèse!B92</f>
        <v>11.4</v>
      </c>
      <c r="C77" s="3" t="str">
        <f>Synthèse!C92</f>
        <v>Dans chaque formulaire, chaque étiquette de champ et son champ associé sont-ils accolés (hors cas particuliers) ?</v>
      </c>
      <c r="D77" s="12" t="s">
        <v>31</v>
      </c>
      <c r="E77" s="3"/>
      <c r="F77" s="3"/>
    </row>
    <row r="78" spans="1:6" ht="28.5">
      <c r="A78" s="135"/>
      <c r="B78" s="12" t="str">
        <f>Synthèse!B93</f>
        <v>11.5</v>
      </c>
      <c r="C78" s="3" t="str">
        <f>Synthèse!C93</f>
        <v>Dans chaque formulaire, les champs de même nature sont-ils regroupés, si nécessaire ?</v>
      </c>
      <c r="D78" s="12" t="s">
        <v>31</v>
      </c>
      <c r="E78" s="3"/>
      <c r="F78" s="3"/>
    </row>
    <row r="79" spans="1:6" ht="28.5">
      <c r="A79" s="135"/>
      <c r="B79" s="12" t="str">
        <f>Synthèse!B94</f>
        <v>11.6</v>
      </c>
      <c r="C79" s="3" t="str">
        <f>Synthèse!C94</f>
        <v>Dans chaque formulaire, chaque regroupement de champs de formulaire a-t-il une légende ?</v>
      </c>
      <c r="D79" s="12" t="s">
        <v>31</v>
      </c>
      <c r="E79" s="7"/>
      <c r="F79" s="7"/>
    </row>
    <row r="80" spans="1:6" ht="42.75">
      <c r="A80" s="135"/>
      <c r="B80" s="12" t="str">
        <f>Synthèse!B95</f>
        <v>11.7</v>
      </c>
      <c r="C80" s="3" t="str">
        <f>Synthèse!C95</f>
        <v>Dans chaque formulaire, chaque légende associée à un regroupement de champs de même nature est-elle pertinente ?</v>
      </c>
      <c r="D80" s="12" t="s">
        <v>31</v>
      </c>
      <c r="E80" s="7"/>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28.5">
      <c r="A82" s="135"/>
      <c r="B82" s="12" t="str">
        <f>Synthèse!B97</f>
        <v>11.9</v>
      </c>
      <c r="C82" s="3" t="str">
        <f>Synthèse!C97</f>
        <v>Dans chaque formulaire, l’intitulé de chaque bouton est-il pertinent (hors cas particuliers) ?</v>
      </c>
      <c r="D82" s="12" t="s">
        <v>31</v>
      </c>
      <c r="E82" s="7"/>
      <c r="F82" s="7"/>
    </row>
    <row r="83" spans="1:6" ht="42.75">
      <c r="A83" s="135"/>
      <c r="B83" s="12" t="str">
        <f>Synthèse!B98</f>
        <v>11.10</v>
      </c>
      <c r="C83" s="3" t="str">
        <f>Synthèse!C98</f>
        <v>Dans chaque formulaire, le contrôle de saisie est-il utilisé de manière pertinente (hors cas particuliers) ?</v>
      </c>
      <c r="D83" s="12" t="s">
        <v>31</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57">
      <c r="A86" s="135"/>
      <c r="B86" s="12" t="str">
        <f>Synthèse!B101</f>
        <v>11.13</v>
      </c>
      <c r="C86" s="3" t="str">
        <f>Synthèse!C101</f>
        <v>La finalité d’un champ de saisie peut-elle être déduite pour faciliter le remplissage automatique des champs avec les données de l’utilisateur ?</v>
      </c>
      <c r="D86" s="12" t="s">
        <v>31</v>
      </c>
      <c r="E86" s="7"/>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31</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31</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57">
      <c r="A100" s="135"/>
      <c r="B100" s="12" t="str">
        <f>Synthèse!B117</f>
        <v>13.3</v>
      </c>
      <c r="C100" s="3" t="str">
        <f>Synthèse!C117</f>
        <v>Dans chaque page web, chaque document bureautique en téléchargement possède-t-il, si nécessaire, une version accessible (hors cas particuliers) ?</v>
      </c>
      <c r="D100" s="12" t="s">
        <v>31</v>
      </c>
      <c r="E100" s="3"/>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44" priority="2" stopIfTrue="1" operator="equal">
      <formula>"C"</formula>
    </cfRule>
  </conditionalFormatting>
  <conditionalFormatting sqref="D4:D109">
    <cfRule type="cellIs" dxfId="43" priority="4" stopIfTrue="1" operator="equal">
      <formula>"NA"</formula>
    </cfRule>
  </conditionalFormatting>
  <conditionalFormatting sqref="D4:D109">
    <cfRule type="cellIs" dxfId="42" priority="1" stopIfTrue="1" operator="equal">
      <formula>"NCT"</formula>
    </cfRule>
    <cfRule type="cellIs" dxfId="41" priority="3" stopIfTrue="1" operator="equal">
      <formula>"NC"</formula>
    </cfRule>
  </conditionalFormatting>
  <conditionalFormatting sqref="D4:D109">
    <cfRule type="cellIs" dxfId="40"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10" activePane="bottomRight" state="frozen"/>
      <selection activeCell="E17" sqref="E17"/>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3" width="10.77734375" style="1" customWidth="1"/>
    <col min="1024" max="16384" width="10.77734375" style="1"/>
  </cols>
  <sheetData>
    <row r="1" spans="1:1016" s="13" customFormat="1" ht="15">
      <c r="A1" s="20" t="str">
        <f>Échantillon!B12</f>
        <v>Résultats d’une recherche</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16" s="13" customFormat="1">
      <c r="A2" s="22" t="str">
        <f>Échantillon!C12</f>
        <v>https://sdage-sage.eau-loire-bretagne.fr/home/resultat-de-recherche.html?jcrMethodToCall=get&amp;src_originSiteKey=sdage-sage&amp;src_terms%5B0%5D.term=rapport&amp;src_terms%5B0%5D.applyFilter=true&amp;src_terms%5B0%5D.match=all_words&amp;src_terms%5B0%5D.fields.siteContent=true&amp;src_terms%5B0%5D.fields.tags=true&amp;src_terms%5B0%5D.fields.files=true&amp;src_sites.values=-all-&amp;src_sitesForReferences.values=systemsite&amp;src_languages.values=fr&amp;src_properties%28jmix%3AlastPublished%29.j%3AlastPublished.dateValue.type=RANGE&amp;src_properties%28jmix%3AlastPublished%29.j%3AlastPublished.dateValue.from=&amp;src_properties%28jmix%3AlastPublished%29.j%3AlastPublished.dateValue.to=&amp;_eventId_valid=</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16" ht="15">
      <c r="A3" s="24"/>
      <c r="B3" s="25" t="s">
        <v>248</v>
      </c>
      <c r="C3" s="25" t="s">
        <v>250</v>
      </c>
      <c r="D3" s="25" t="s">
        <v>251</v>
      </c>
      <c r="E3" s="25" t="s">
        <v>249</v>
      </c>
      <c r="F3" s="25" t="s">
        <v>4</v>
      </c>
    </row>
    <row r="4" spans="1:1016" ht="28.5">
      <c r="A4" s="136" t="str">
        <f>Synthèse!A9</f>
        <v>Images</v>
      </c>
      <c r="B4" s="12" t="str">
        <f>Synthèse!B9</f>
        <v>1.1</v>
      </c>
      <c r="C4" s="3" t="str">
        <f>Synthèse!C9</f>
        <v>Chaque image porteuse d’information a-t-elle une alternative textuelle ?</v>
      </c>
      <c r="D4" s="12" t="s">
        <v>31</v>
      </c>
      <c r="E4" s="3"/>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16" ht="42.75">
      <c r="A5" s="123"/>
      <c r="B5" s="12" t="str">
        <f>Synthèse!B10</f>
        <v>1.2</v>
      </c>
      <c r="C5" s="3" t="str">
        <f>Synthèse!C10</f>
        <v>Chaque image de décoration est-elle correctement ignorée par les technologies d’assistance ?</v>
      </c>
      <c r="D5" s="12" t="s">
        <v>29</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16" ht="42.75">
      <c r="A6" s="123"/>
      <c r="B6" s="12" t="str">
        <f>Synthèse!B11</f>
        <v>1.3</v>
      </c>
      <c r="C6" s="3" t="str">
        <f>Synthèse!C11</f>
        <v>Pour chaque image porteuse d'information ayant une alternative textuelle, cette alternative est-elle pertinente (hors cas particuliers) ?</v>
      </c>
      <c r="D6" s="12" t="s">
        <v>31</v>
      </c>
      <c r="E6" s="3"/>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16"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16"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16" ht="28.5">
      <c r="A9" s="123"/>
      <c r="B9" s="12" t="str">
        <f>Synthèse!B14</f>
        <v>1.6</v>
      </c>
      <c r="C9" s="3" t="str">
        <f>Synthèse!C14</f>
        <v>Chaque image porteuse d’information a-t-elle, si nécessaire, une description détaillée ?</v>
      </c>
      <c r="D9" s="12" t="s">
        <v>31</v>
      </c>
      <c r="E9" s="3"/>
      <c r="F9" s="3"/>
    </row>
    <row r="10" spans="1:1016" ht="42.75">
      <c r="A10" s="123"/>
      <c r="B10" s="12" t="str">
        <f>Synthèse!B15</f>
        <v>1.7</v>
      </c>
      <c r="C10" s="3" t="str">
        <f>Synthèse!C15</f>
        <v>Pour chaque image porteuse d’information ayant une description détaillée, cette description est-elle pertinente ?</v>
      </c>
      <c r="D10" s="12" t="s">
        <v>31</v>
      </c>
      <c r="E10" s="3"/>
      <c r="F10" s="3"/>
    </row>
    <row r="11" spans="1:1016"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16" ht="28.5">
      <c r="A12" s="137"/>
      <c r="B12" s="12" t="str">
        <f>Synthèse!B17</f>
        <v>1.9</v>
      </c>
      <c r="C12" s="3" t="str">
        <f>Synthèse!C17</f>
        <v>Chaque légende d’image est-elle, si nécessaire, correctement reliée à l’image correspondante ?</v>
      </c>
      <c r="D12" s="12" t="s">
        <v>31</v>
      </c>
      <c r="E12" s="3"/>
      <c r="F12" s="3"/>
    </row>
    <row r="13" spans="1:1016" ht="17.100000000000001" customHeight="1">
      <c r="A13" s="135" t="str">
        <f>Synthèse!A19</f>
        <v>Cadres</v>
      </c>
      <c r="B13" s="41" t="str">
        <f>Synthèse!B19</f>
        <v>2.1</v>
      </c>
      <c r="C13" s="40" t="str">
        <f>Synthèse!C19</f>
        <v>Chaque cadre a-t-il un titre de cadre ?</v>
      </c>
      <c r="D13" s="41" t="s">
        <v>31</v>
      </c>
      <c r="E13" s="42"/>
      <c r="F13" s="40"/>
    </row>
    <row r="14" spans="1:1016" ht="33.6" customHeight="1">
      <c r="A14" s="135"/>
      <c r="B14" s="41" t="str">
        <f>Synthèse!B20</f>
        <v>2.2</v>
      </c>
      <c r="C14" s="40" t="str">
        <f>Synthèse!C20</f>
        <v>Pour chaque cadre ayant un titre de cadre, ce titre de cadre est-il pertinent ?</v>
      </c>
      <c r="D14" s="41" t="s">
        <v>31</v>
      </c>
      <c r="E14" s="40"/>
      <c r="F14" s="40"/>
    </row>
    <row r="15" spans="1:1016"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16" ht="57">
      <c r="A16" s="135"/>
      <c r="B16" s="12" t="str">
        <f>Synthèse!B23</f>
        <v>3.2</v>
      </c>
      <c r="C16" s="3" t="str">
        <f>Synthèse!C23</f>
        <v>Dans chaque page web, le contraste entre la couleur du texte et la couleur de son arrière-plan est-il suffisamment élevé (hors cas particuliers) ?</v>
      </c>
      <c r="D16" s="12" t="s">
        <v>30</v>
      </c>
      <c r="E16" s="7" t="s">
        <v>370</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30</v>
      </c>
      <c r="E17" s="7" t="s">
        <v>302</v>
      </c>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row>
    <row r="20" spans="1:6" ht="42.75">
      <c r="A20" s="135"/>
      <c r="B20" s="41" t="str">
        <f>Synthèse!B28</f>
        <v>4.3</v>
      </c>
      <c r="C20" s="40" t="str">
        <f>Synthèse!C28</f>
        <v>Chaque média temporel synchronisé pré-enregistré a-t-il, si nécessaire, des sous-titres synchronisés (hors cas particuliers) ?</v>
      </c>
      <c r="D20" s="41" t="s">
        <v>31</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31</v>
      </c>
      <c r="E21" s="40"/>
      <c r="F21" s="40"/>
    </row>
    <row r="22" spans="1:6" ht="42.75">
      <c r="A22" s="135"/>
      <c r="B22" s="41" t="str">
        <f>Synthèse!B30</f>
        <v>4.5</v>
      </c>
      <c r="C22" s="40" t="str">
        <f>Synthèse!C30</f>
        <v>Chaque média temporel pré-enregistré a-t-il, si nécessaire, une audiodescription synchronisée (hors cas particuliers) ?</v>
      </c>
      <c r="D22" s="41" t="s">
        <v>31</v>
      </c>
      <c r="E22" s="40"/>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31</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28.5">
      <c r="A39" s="135" t="str">
        <f>Synthèse!A49</f>
        <v>Liens</v>
      </c>
      <c r="B39" s="41" t="str">
        <f>Synthèse!B49</f>
        <v>6.1</v>
      </c>
      <c r="C39" s="40" t="str">
        <f>Synthèse!C49</f>
        <v>Chaque lien est-il explicite (hors cas particuliers) ?</v>
      </c>
      <c r="D39" s="41" t="s">
        <v>29</v>
      </c>
      <c r="E39" s="40"/>
      <c r="F39" s="40"/>
    </row>
    <row r="40" spans="1:6" ht="28.5">
      <c r="A40" s="135"/>
      <c r="B40" s="41" t="str">
        <f>Synthèse!B50</f>
        <v>6.2</v>
      </c>
      <c r="C40" s="40" t="str">
        <f>Synthèse!C50</f>
        <v>Dans chaque page web, chaque lien, à l’exception des ancres, a-t-il un intitulé ?</v>
      </c>
      <c r="D40" s="41" t="s">
        <v>29</v>
      </c>
      <c r="E40" s="40"/>
      <c r="F40" s="40"/>
    </row>
    <row r="41" spans="1:6" ht="28.5">
      <c r="A41" s="135" t="str">
        <f>Synthèse!A52</f>
        <v>Scripts</v>
      </c>
      <c r="B41" s="12" t="str">
        <f>Synthèse!B52</f>
        <v>7.1</v>
      </c>
      <c r="C41" s="3" t="str">
        <f>Synthèse!C52</f>
        <v>Chaque script est-il, si nécessaire, compatible avec les technologies d’assistance ?</v>
      </c>
      <c r="D41" s="12" t="s">
        <v>31</v>
      </c>
      <c r="E41" s="7"/>
      <c r="F41" s="7"/>
    </row>
    <row r="42" spans="1:6" ht="28.5">
      <c r="A42" s="135"/>
      <c r="B42" s="12" t="str">
        <f>Synthèse!B53</f>
        <v>7.2</v>
      </c>
      <c r="C42" s="3" t="str">
        <f>Synthèse!C53</f>
        <v>Pour chaque script ayant une alternative, cette alternative est-elle pertinente ?</v>
      </c>
      <c r="D42" s="12" t="s">
        <v>31</v>
      </c>
      <c r="E42" s="7"/>
      <c r="F42" s="7"/>
    </row>
    <row r="43" spans="1:6" ht="42.75">
      <c r="A43" s="135"/>
      <c r="B43" s="12" t="str">
        <f>Synthèse!B54</f>
        <v>7.3</v>
      </c>
      <c r="C43" s="3" t="str">
        <f>Synthèse!C54</f>
        <v>Chaque script est-il contrôlable par le clavier et par tout dispositif de pointage (hors cas particuliers) ?</v>
      </c>
      <c r="D43" s="12" t="s">
        <v>31</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42.75">
      <c r="A45" s="135"/>
      <c r="B45" s="12" t="str">
        <f>Synthèse!B56</f>
        <v>7.5</v>
      </c>
      <c r="C45" s="3" t="str">
        <f>Synthèse!C56</f>
        <v>Dans chaque page web, les messages de statut sont-ils correctement restitués par les technologies d’assistance ?</v>
      </c>
      <c r="D45" s="12" t="s">
        <v>31</v>
      </c>
      <c r="E45" s="7"/>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114">
      <c r="A51" s="135"/>
      <c r="B51" s="41" t="str">
        <f>Synthèse!B63</f>
        <v>8.6</v>
      </c>
      <c r="C51" s="40" t="str">
        <f>Synthèse!C63</f>
        <v>Pour chaque page web ayant un titre de page, ce titre est-il pertinent ?</v>
      </c>
      <c r="D51" s="41" t="s">
        <v>29</v>
      </c>
      <c r="E51" s="40" t="s">
        <v>371</v>
      </c>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75">
      <c r="A54" s="135"/>
      <c r="B54" s="41" t="str">
        <f>Synthèse!B66</f>
        <v>8.9</v>
      </c>
      <c r="C54" s="40" t="str">
        <f>Synthèse!C66</f>
        <v>Dans chaque page web, les balises ne doivent pas être utilisées uniquement à des fins de présentation. Cette règle est-elle respectée ?</v>
      </c>
      <c r="D54" s="41" t="s">
        <v>29</v>
      </c>
      <c r="E54" s="40" t="s">
        <v>372</v>
      </c>
      <c r="F54" s="95" t="s">
        <v>373</v>
      </c>
    </row>
    <row r="55" spans="1:6" ht="28.5">
      <c r="A55" s="135"/>
      <c r="B55" s="41" t="str">
        <f>Synthèse!B67</f>
        <v>8.10</v>
      </c>
      <c r="C55" s="40" t="str">
        <f>Synthèse!C67</f>
        <v>Dans chaque page web, les changements du sens de lecture sont-ils signalés ?</v>
      </c>
      <c r="D55" s="41" t="s">
        <v>31</v>
      </c>
      <c r="E55" s="40"/>
      <c r="F55" s="40"/>
    </row>
    <row r="56" spans="1:6" ht="28.5">
      <c r="A56" s="135" t="str">
        <f>Synthèse!A69</f>
        <v>Structure</v>
      </c>
      <c r="B56" s="69" t="str">
        <f>Synthèse!B69</f>
        <v>9.1</v>
      </c>
      <c r="C56" s="44" t="str">
        <f>Synthèse!C69</f>
        <v>Dans chaque page web, l’information est-elle structurée par l’utilisation appropriée de titres ?</v>
      </c>
      <c r="D56" s="69" t="s">
        <v>29</v>
      </c>
      <c r="E56" s="44"/>
      <c r="F56" s="44"/>
    </row>
    <row r="57" spans="1:6" ht="57">
      <c r="A57" s="135"/>
      <c r="B57" s="69" t="str">
        <f>Synthèse!B70</f>
        <v>9.2</v>
      </c>
      <c r="C57" s="44" t="str">
        <f>Synthèse!C70</f>
        <v>Dans chaque page web, la structure du document est-elle cohérente (hors cas particuliers) ?</v>
      </c>
      <c r="D57" s="69" t="s">
        <v>31</v>
      </c>
      <c r="E57" s="44" t="s">
        <v>374</v>
      </c>
      <c r="F57" s="44"/>
    </row>
    <row r="58" spans="1:6" ht="28.5">
      <c r="A58" s="135"/>
      <c r="B58" s="69" t="str">
        <f>Synthèse!B71</f>
        <v>9.3</v>
      </c>
      <c r="C58" s="44" t="str">
        <f>Synthèse!C71</f>
        <v>Dans chaque page web, chaque liste est-elle correctement structurée ?</v>
      </c>
      <c r="D58" s="69" t="s">
        <v>29</v>
      </c>
      <c r="E58" s="44"/>
      <c r="F58" s="44"/>
    </row>
    <row r="59" spans="1:6" ht="28.5">
      <c r="A59" s="135"/>
      <c r="B59" s="69" t="str">
        <f>Synthèse!B72</f>
        <v>9.4</v>
      </c>
      <c r="C59" s="44" t="str">
        <f>Synthèse!C72</f>
        <v>Dans chaque page web, chaque citation est-elle correctement indiquée ?</v>
      </c>
      <c r="D59" s="69" t="s">
        <v>31</v>
      </c>
      <c r="E59" s="44"/>
      <c r="F59" s="44"/>
    </row>
    <row r="60" spans="1:6" ht="42.75">
      <c r="A60" s="135" t="str">
        <f>Synthèse!A74</f>
        <v>Présentation</v>
      </c>
      <c r="B60" s="41" t="str">
        <f>Synthèse!B74</f>
        <v>10.1</v>
      </c>
      <c r="C60" s="40" t="str">
        <f>Synthèse!C74</f>
        <v>Dans le site web, des feuilles de styles sont-elles utilisées pour contrôler la présentation de l’information ?</v>
      </c>
      <c r="D60" s="41" t="s">
        <v>29</v>
      </c>
      <c r="E60" s="40"/>
      <c r="F60" s="40"/>
    </row>
    <row r="61" spans="1:6" ht="42.75">
      <c r="A61" s="135"/>
      <c r="B61" s="41" t="str">
        <f>Synthèse!B75</f>
        <v>10.2</v>
      </c>
      <c r="C61" s="40" t="str">
        <f>Synthèse!C75</f>
        <v>Dans chaque page web, le contenu visible reste-t-il présent lorsque les feuilles de styles sont désactivées ?</v>
      </c>
      <c r="D61" s="41" t="s">
        <v>29</v>
      </c>
      <c r="E61" s="40"/>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85.5">
      <c r="A66" s="135"/>
      <c r="B66" s="41" t="str">
        <f>Synthèse!B80</f>
        <v>10.7</v>
      </c>
      <c r="C66" s="40" t="str">
        <f>Synthèse!C80</f>
        <v>Dans chaque page web, pour chaque élément recevant le focus, la prise de focus est-elle visible ?</v>
      </c>
      <c r="D66" s="41" t="s">
        <v>30</v>
      </c>
      <c r="E66" s="40" t="s">
        <v>375</v>
      </c>
      <c r="F66" s="40"/>
    </row>
    <row r="67" spans="1:6" ht="42.75">
      <c r="A67" s="135"/>
      <c r="B67" s="41" t="str">
        <f>Synthèse!B81</f>
        <v>10.8</v>
      </c>
      <c r="C67" s="40" t="str">
        <f>Synthèse!C81</f>
        <v>Pour chaque page web, les contenus cachés ont-ils vocation à être ignorés par les technologies d’assistance ?</v>
      </c>
      <c r="D67" s="41" t="s">
        <v>29</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8.5">
      <c r="A74" s="135" t="str">
        <f>Synthèse!A89</f>
        <v>Formulaires</v>
      </c>
      <c r="B74" s="12" t="str">
        <f>Synthèse!B89</f>
        <v>11.1</v>
      </c>
      <c r="C74" s="3" t="str">
        <f>Synthèse!C89</f>
        <v>Chaque champ de formulaire a-t-il une étiquette ?</v>
      </c>
      <c r="D74" s="12" t="s">
        <v>29</v>
      </c>
      <c r="E74" s="3"/>
      <c r="F74" s="3"/>
    </row>
    <row r="75" spans="1:6" ht="356.25">
      <c r="A75" s="135"/>
      <c r="B75" s="12" t="str">
        <f>Synthèse!B90</f>
        <v>11.2</v>
      </c>
      <c r="C75" s="3" t="str">
        <f>Synthèse!C90</f>
        <v>Chaque étiquette associée à un champ de formulaire est-elle pertinente (hors cas particuliers) ?</v>
      </c>
      <c r="D75" s="12" t="s">
        <v>30</v>
      </c>
      <c r="E75" s="3" t="s">
        <v>376</v>
      </c>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29</v>
      </c>
      <c r="E76" s="3"/>
      <c r="F76" s="3"/>
    </row>
    <row r="77" spans="1:6" ht="42.75">
      <c r="A77" s="135"/>
      <c r="B77" s="12" t="str">
        <f>Synthèse!B92</f>
        <v>11.4</v>
      </c>
      <c r="C77" s="3" t="str">
        <f>Synthèse!C92</f>
        <v>Dans chaque formulaire, chaque étiquette de champ et son champ associé sont-ils accolés (hors cas particuliers) ?</v>
      </c>
      <c r="D77" s="12" t="s">
        <v>29</v>
      </c>
      <c r="E77" s="3"/>
      <c r="F77" s="3"/>
    </row>
    <row r="78" spans="1:6" ht="28.5">
      <c r="A78" s="135"/>
      <c r="B78" s="12" t="str">
        <f>Synthèse!B93</f>
        <v>11.5</v>
      </c>
      <c r="C78" s="3" t="str">
        <f>Synthèse!C93</f>
        <v>Dans chaque formulaire, les champs de même nature sont-ils regroupés, si nécessaire ?</v>
      </c>
      <c r="D78" s="12" t="s">
        <v>29</v>
      </c>
      <c r="E78" s="3"/>
      <c r="F78" s="3"/>
    </row>
    <row r="79" spans="1:6" ht="28.5">
      <c r="A79" s="135"/>
      <c r="B79" s="12" t="str">
        <f>Synthèse!B94</f>
        <v>11.6</v>
      </c>
      <c r="C79" s="3" t="str">
        <f>Synthèse!C94</f>
        <v>Dans chaque formulaire, chaque regroupement de champs de formulaire a-t-il une légende ?</v>
      </c>
      <c r="D79" s="12" t="s">
        <v>29</v>
      </c>
      <c r="E79" s="7"/>
      <c r="F79" s="7"/>
    </row>
    <row r="80" spans="1:6" ht="360">
      <c r="A80" s="135"/>
      <c r="B80" s="12" t="str">
        <f>Synthèse!B95</f>
        <v>11.7</v>
      </c>
      <c r="C80" s="3" t="str">
        <f>Synthèse!C95</f>
        <v>Dans chaque formulaire, chaque légende associée à un regroupement de champs de même nature est-elle pertinente ?</v>
      </c>
      <c r="D80" s="12" t="s">
        <v>29</v>
      </c>
      <c r="E80" s="7" t="s">
        <v>377</v>
      </c>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99.75">
      <c r="A82" s="135"/>
      <c r="B82" s="12" t="str">
        <f>Synthèse!B97</f>
        <v>11.9</v>
      </c>
      <c r="C82" s="3" t="str">
        <f>Synthèse!C97</f>
        <v>Dans chaque formulaire, l’intitulé de chaque bouton est-il pertinent (hors cas particuliers) ?</v>
      </c>
      <c r="D82" s="12" t="s">
        <v>30</v>
      </c>
      <c r="E82" s="7" t="s">
        <v>378</v>
      </c>
      <c r="F82" s="7"/>
    </row>
    <row r="83" spans="1:6" ht="42.75">
      <c r="A83" s="135"/>
      <c r="B83" s="12" t="str">
        <f>Synthèse!B98</f>
        <v>11.10</v>
      </c>
      <c r="C83" s="3" t="str">
        <f>Synthèse!C98</f>
        <v>Dans chaque formulaire, le contrôle de saisie est-il utilisé de manière pertinente (hors cas particuliers) ?</v>
      </c>
      <c r="D83" s="12" t="s">
        <v>31</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57">
      <c r="A86" s="135"/>
      <c r="B86" s="12" t="str">
        <f>Synthèse!B101</f>
        <v>11.13</v>
      </c>
      <c r="C86" s="3" t="str">
        <f>Synthèse!C101</f>
        <v>La finalité d’un champ de saisie peut-elle être déduite pour faciliter le remplissage automatique des champs avec les données de l’utilisateur ?</v>
      </c>
      <c r="D86" s="12" t="s">
        <v>31</v>
      </c>
      <c r="E86" s="7"/>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31</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29</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57">
      <c r="A100" s="135"/>
      <c r="B100" s="12" t="str">
        <f>Synthèse!B117</f>
        <v>13.3</v>
      </c>
      <c r="C100" s="3" t="str">
        <f>Synthèse!C117</f>
        <v>Dans chaque page web, chaque document bureautique en téléchargement possède-t-il, si nécessaire, une version accessible (hors cas particuliers) ?</v>
      </c>
      <c r="D100" s="12" t="s">
        <v>30</v>
      </c>
      <c r="E100" s="3" t="s">
        <v>379</v>
      </c>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99 D101:D109">
    <cfRule type="cellIs" dxfId="39" priority="7" stopIfTrue="1" operator="equal">
      <formula>"C"</formula>
    </cfRule>
  </conditionalFormatting>
  <conditionalFormatting sqref="D4:D99 D101:D109">
    <cfRule type="cellIs" dxfId="38" priority="9" stopIfTrue="1" operator="equal">
      <formula>"NA"</formula>
    </cfRule>
  </conditionalFormatting>
  <conditionalFormatting sqref="D4:D99 D101:D109">
    <cfRule type="cellIs" dxfId="37" priority="6" stopIfTrue="1" operator="equal">
      <formula>"NCT"</formula>
    </cfRule>
    <cfRule type="cellIs" dxfId="36" priority="8" stopIfTrue="1" operator="equal">
      <formula>"NC"</formula>
    </cfRule>
  </conditionalFormatting>
  <conditionalFormatting sqref="D4:D99 D101:D109">
    <cfRule type="cellIs" dxfId="35" priority="10" stopIfTrue="1" operator="equal">
      <formula>"NT"</formula>
    </cfRule>
  </conditionalFormatting>
  <conditionalFormatting sqref="D100">
    <cfRule type="cellIs" dxfId="34" priority="2" stopIfTrue="1" operator="equal">
      <formula>"C"</formula>
    </cfRule>
  </conditionalFormatting>
  <conditionalFormatting sqref="D100">
    <cfRule type="cellIs" dxfId="33" priority="4" stopIfTrue="1" operator="equal">
      <formula>"NA"</formula>
    </cfRule>
  </conditionalFormatting>
  <conditionalFormatting sqref="D100">
    <cfRule type="cellIs" dxfId="32" priority="1" stopIfTrue="1" operator="equal">
      <formula>"NCT"</formula>
    </cfRule>
    <cfRule type="cellIs" dxfId="31" priority="3" stopIfTrue="1" operator="equal">
      <formula>"NC"</formula>
    </cfRule>
  </conditionalFormatting>
  <conditionalFormatting sqref="D100">
    <cfRule type="cellIs" dxfId="30" priority="5" stopIfTrue="1" operator="equal">
      <formula>"NT"</formula>
    </cfRule>
  </conditionalFormatting>
  <dataValidations count="2">
    <dataValidation type="list" showErrorMessage="1" sqref="D4:D99 D101:D109">
      <formula1>"C,NC,NA,NT"</formula1>
    </dataValidation>
    <dataValidation type="list" showErrorMessage="1" sqref="D100">
      <formula1>"C,NC,NCT,NA,NT"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activeCell="E17" sqref="E17"/>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3" width="10.77734375" style="1" customWidth="1"/>
    <col min="1024" max="16384" width="10.77734375" style="1"/>
  </cols>
  <sheetData>
    <row r="1" spans="1:1016" s="13" customFormat="1" ht="15">
      <c r="A1" s="20" t="str">
        <f>Échantillon!B13</f>
        <v>Crédits et informations légales</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16" s="13" customFormat="1">
      <c r="A2" s="22" t="str">
        <f>Échantillon!C13</f>
        <v>https://sdage-sage.eau-loire-bretagne.fr/home/credits-et-infos-legales.html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16" ht="15">
      <c r="A3" s="24"/>
      <c r="B3" s="25" t="s">
        <v>248</v>
      </c>
      <c r="C3" s="25" t="s">
        <v>250</v>
      </c>
      <c r="D3" s="25" t="s">
        <v>251</v>
      </c>
      <c r="E3" s="25" t="s">
        <v>249</v>
      </c>
      <c r="F3" s="25" t="s">
        <v>4</v>
      </c>
    </row>
    <row r="4" spans="1:1016" ht="28.5">
      <c r="A4" s="136" t="str">
        <f>Synthèse!A9</f>
        <v>Images</v>
      </c>
      <c r="B4" s="12" t="str">
        <f>Synthèse!B9</f>
        <v>1.1</v>
      </c>
      <c r="C4" s="3" t="str">
        <f>Synthèse!C9</f>
        <v>Chaque image porteuse d’information a-t-elle une alternative textuelle ?</v>
      </c>
      <c r="D4" s="12" t="s">
        <v>31</v>
      </c>
      <c r="E4" s="3"/>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16" ht="42.75">
      <c r="A5" s="123"/>
      <c r="B5" s="12" t="str">
        <f>Synthèse!B10</f>
        <v>1.2</v>
      </c>
      <c r="C5" s="3" t="str">
        <f>Synthèse!C10</f>
        <v>Chaque image de décoration est-elle correctement ignorée par les technologies d’assistance ?</v>
      </c>
      <c r="D5" s="12" t="s">
        <v>31</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16" ht="42.75">
      <c r="A6" s="123"/>
      <c r="B6" s="12" t="str">
        <f>Synthèse!B11</f>
        <v>1.3</v>
      </c>
      <c r="C6" s="3" t="str">
        <f>Synthèse!C11</f>
        <v>Pour chaque image porteuse d'information ayant une alternative textuelle, cette alternative est-elle pertinente (hors cas particuliers) ?</v>
      </c>
      <c r="D6" s="12" t="s">
        <v>31</v>
      </c>
      <c r="E6" s="3"/>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16"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16"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16" ht="28.5">
      <c r="A9" s="123"/>
      <c r="B9" s="12" t="str">
        <f>Synthèse!B14</f>
        <v>1.6</v>
      </c>
      <c r="C9" s="3" t="str">
        <f>Synthèse!C14</f>
        <v>Chaque image porteuse d’information a-t-elle, si nécessaire, une description détaillée ?</v>
      </c>
      <c r="D9" s="12" t="s">
        <v>31</v>
      </c>
      <c r="E9" s="3"/>
      <c r="F9" s="3"/>
    </row>
    <row r="10" spans="1:1016" ht="42.75">
      <c r="A10" s="123"/>
      <c r="B10" s="12" t="str">
        <f>Synthèse!B15</f>
        <v>1.7</v>
      </c>
      <c r="C10" s="3" t="str">
        <f>Synthèse!C15</f>
        <v>Pour chaque image porteuse d’information ayant une description détaillée, cette description est-elle pertinente ?</v>
      </c>
      <c r="D10" s="12" t="s">
        <v>31</v>
      </c>
      <c r="E10" s="3"/>
      <c r="F10" s="3"/>
    </row>
    <row r="11" spans="1:1016"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16" ht="28.5">
      <c r="A12" s="137"/>
      <c r="B12" s="12" t="str">
        <f>Synthèse!B17</f>
        <v>1.9</v>
      </c>
      <c r="C12" s="3" t="str">
        <f>Synthèse!C17</f>
        <v>Chaque légende d’image est-elle, si nécessaire, correctement reliée à l’image correspondante ?</v>
      </c>
      <c r="D12" s="12" t="s">
        <v>31</v>
      </c>
      <c r="E12" s="3"/>
      <c r="F12" s="3"/>
    </row>
    <row r="13" spans="1:1016" ht="17.100000000000001" customHeight="1">
      <c r="A13" s="135" t="str">
        <f>Synthèse!A19</f>
        <v>Cadres</v>
      </c>
      <c r="B13" s="41" t="str">
        <f>Synthèse!B19</f>
        <v>2.1</v>
      </c>
      <c r="C13" s="40" t="str">
        <f>Synthèse!C19</f>
        <v>Chaque cadre a-t-il un titre de cadre ?</v>
      </c>
      <c r="D13" s="41" t="s">
        <v>31</v>
      </c>
      <c r="E13" s="42"/>
      <c r="F13" s="40"/>
    </row>
    <row r="14" spans="1:1016" ht="33.6" customHeight="1">
      <c r="A14" s="135"/>
      <c r="B14" s="41" t="str">
        <f>Synthèse!B20</f>
        <v>2.2</v>
      </c>
      <c r="C14" s="40" t="str">
        <f>Synthèse!C20</f>
        <v>Pour chaque cadre ayant un titre de cadre, ce titre de cadre est-il pertinent ?</v>
      </c>
      <c r="D14" s="41" t="s">
        <v>31</v>
      </c>
      <c r="E14" s="40"/>
      <c r="F14" s="40"/>
    </row>
    <row r="15" spans="1:1016"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16" ht="57">
      <c r="A16" s="135"/>
      <c r="B16" s="12" t="str">
        <f>Synthèse!B23</f>
        <v>3.2</v>
      </c>
      <c r="C16" s="3" t="str">
        <f>Synthèse!C23</f>
        <v>Dans chaque page web, le contraste entre la couleur du texte et la couleur de son arrière-plan est-il suffisamment élevé (hors cas particuliers) ?</v>
      </c>
      <c r="D16" s="12" t="s">
        <v>30</v>
      </c>
      <c r="E16" s="7" t="s">
        <v>366</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29</v>
      </c>
      <c r="E17" s="7"/>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row>
    <row r="20" spans="1:6" ht="42.75">
      <c r="A20" s="135"/>
      <c r="B20" s="41" t="str">
        <f>Synthèse!B28</f>
        <v>4.3</v>
      </c>
      <c r="C20" s="40" t="str">
        <f>Synthèse!C28</f>
        <v>Chaque média temporel synchronisé pré-enregistré a-t-il, si nécessaire, des sous-titres synchronisés (hors cas particuliers) ?</v>
      </c>
      <c r="D20" s="41" t="s">
        <v>31</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31</v>
      </c>
      <c r="E21" s="40"/>
      <c r="F21" s="40"/>
    </row>
    <row r="22" spans="1:6" ht="42.75">
      <c r="A22" s="135"/>
      <c r="B22" s="41" t="str">
        <f>Synthèse!B30</f>
        <v>4.5</v>
      </c>
      <c r="C22" s="40" t="str">
        <f>Synthèse!C30</f>
        <v>Chaque média temporel pré-enregistré a-t-il, si nécessaire, une audiodescription synchronisée (hors cas particuliers) ?</v>
      </c>
      <c r="D22" s="41" t="s">
        <v>31</v>
      </c>
      <c r="E22" s="40"/>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31</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28.5">
      <c r="A39" s="135" t="str">
        <f>Synthèse!A49</f>
        <v>Liens</v>
      </c>
      <c r="B39" s="41" t="str">
        <f>Synthèse!B49</f>
        <v>6.1</v>
      </c>
      <c r="C39" s="40" t="str">
        <f>Synthèse!C49</f>
        <v>Chaque lien est-il explicite (hors cas particuliers) ?</v>
      </c>
      <c r="D39" s="41" t="s">
        <v>29</v>
      </c>
      <c r="E39" s="40"/>
      <c r="F39" s="40"/>
    </row>
    <row r="40" spans="1:6" ht="28.5">
      <c r="A40" s="135"/>
      <c r="B40" s="41" t="str">
        <f>Synthèse!B50</f>
        <v>6.2</v>
      </c>
      <c r="C40" s="40" t="str">
        <f>Synthèse!C50</f>
        <v>Dans chaque page web, chaque lien, à l’exception des ancres, a-t-il un intitulé ?</v>
      </c>
      <c r="D40" s="41" t="s">
        <v>29</v>
      </c>
      <c r="E40" s="40"/>
      <c r="F40" s="40"/>
    </row>
    <row r="41" spans="1:6" ht="28.5">
      <c r="A41" s="135" t="str">
        <f>Synthèse!A52</f>
        <v>Scripts</v>
      </c>
      <c r="B41" s="12" t="str">
        <f>Synthèse!B52</f>
        <v>7.1</v>
      </c>
      <c r="C41" s="3" t="str">
        <f>Synthèse!C52</f>
        <v>Chaque script est-il, si nécessaire, compatible avec les technologies d’assistance ?</v>
      </c>
      <c r="D41" s="12" t="s">
        <v>31</v>
      </c>
      <c r="E41" s="7"/>
      <c r="F41" s="7"/>
    </row>
    <row r="42" spans="1:6" ht="28.5">
      <c r="A42" s="135"/>
      <c r="B42" s="12" t="str">
        <f>Synthèse!B53</f>
        <v>7.2</v>
      </c>
      <c r="C42" s="3" t="str">
        <f>Synthèse!C53</f>
        <v>Pour chaque script ayant une alternative, cette alternative est-elle pertinente ?</v>
      </c>
      <c r="D42" s="12" t="s">
        <v>31</v>
      </c>
      <c r="E42" s="7"/>
      <c r="F42" s="7"/>
    </row>
    <row r="43" spans="1:6" ht="42.75">
      <c r="A43" s="135"/>
      <c r="B43" s="12" t="str">
        <f>Synthèse!B54</f>
        <v>7.3</v>
      </c>
      <c r="C43" s="3" t="str">
        <f>Synthèse!C54</f>
        <v>Chaque script est-il contrôlable par le clavier et par tout dispositif de pointage (hors cas particuliers) ?</v>
      </c>
      <c r="D43" s="12" t="s">
        <v>31</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42.75">
      <c r="A45" s="135"/>
      <c r="B45" s="12" t="str">
        <f>Synthèse!B56</f>
        <v>7.5</v>
      </c>
      <c r="C45" s="3" t="str">
        <f>Synthèse!C56</f>
        <v>Dans chaque page web, les messages de statut sont-ils correctement restitués par les technologies d’assistance ?</v>
      </c>
      <c r="D45" s="12" t="s">
        <v>31</v>
      </c>
      <c r="E45" s="7"/>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28.5">
      <c r="A51" s="135"/>
      <c r="B51" s="41" t="str">
        <f>Synthèse!B63</f>
        <v>8.6</v>
      </c>
      <c r="C51" s="40" t="str">
        <f>Synthèse!C63</f>
        <v>Pour chaque page web ayant un titre de page, ce titre est-il pertinent ?</v>
      </c>
      <c r="D51" s="41" t="s">
        <v>29</v>
      </c>
      <c r="E51" s="40"/>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85.5">
      <c r="A54" s="135"/>
      <c r="B54" s="41" t="str">
        <f>Synthèse!B66</f>
        <v>8.9</v>
      </c>
      <c r="C54" s="40" t="str">
        <f>Synthèse!C66</f>
        <v>Dans chaque page web, les balises ne doivent pas être utilisées uniquement à des fins de présentation. Cette règle est-elle respectée ?</v>
      </c>
      <c r="D54" s="41" t="s">
        <v>30</v>
      </c>
      <c r="E54" s="40" t="s">
        <v>380</v>
      </c>
      <c r="F54" s="40"/>
    </row>
    <row r="55" spans="1:6" ht="28.5">
      <c r="A55" s="135"/>
      <c r="B55" s="41" t="str">
        <f>Synthèse!B67</f>
        <v>8.10</v>
      </c>
      <c r="C55" s="40" t="str">
        <f>Synthèse!C67</f>
        <v>Dans chaque page web, les changements du sens de lecture sont-ils signalés ?</v>
      </c>
      <c r="D55" s="41" t="s">
        <v>31</v>
      </c>
      <c r="E55" s="40"/>
      <c r="F55" s="40"/>
    </row>
    <row r="56" spans="1:6" ht="28.5">
      <c r="A56" s="135" t="str">
        <f>Synthèse!A69</f>
        <v>Structure</v>
      </c>
      <c r="B56" s="69" t="str">
        <f>Synthèse!B69</f>
        <v>9.1</v>
      </c>
      <c r="C56" s="44" t="str">
        <f>Synthèse!C69</f>
        <v>Dans chaque page web, l’information est-elle structurée par l’utilisation appropriée de titres ?</v>
      </c>
      <c r="D56" s="69" t="s">
        <v>29</v>
      </c>
      <c r="E56" s="44"/>
      <c r="F56" s="44"/>
    </row>
    <row r="57" spans="1:6" ht="42.75">
      <c r="A57" s="135"/>
      <c r="B57" s="69" t="str">
        <f>Synthèse!B70</f>
        <v>9.2</v>
      </c>
      <c r="C57" s="44" t="str">
        <f>Synthèse!C70</f>
        <v>Dans chaque page web, la structure du document est-elle cohérente (hors cas particuliers) ?</v>
      </c>
      <c r="D57" s="69" t="s">
        <v>31</v>
      </c>
      <c r="E57" s="44"/>
      <c r="F57" s="44"/>
    </row>
    <row r="58" spans="1:6" ht="57">
      <c r="A58" s="135"/>
      <c r="B58" s="69" t="str">
        <f>Synthèse!B71</f>
        <v>9.3</v>
      </c>
      <c r="C58" s="44" t="str">
        <f>Synthèse!C71</f>
        <v>Dans chaque page web, chaque liste est-elle correctement structurée ?</v>
      </c>
      <c r="D58" s="69" t="s">
        <v>30</v>
      </c>
      <c r="E58" s="44" t="s">
        <v>381</v>
      </c>
      <c r="F58" s="44"/>
    </row>
    <row r="59" spans="1:6" ht="28.5">
      <c r="A59" s="135"/>
      <c r="B59" s="69" t="str">
        <f>Synthèse!B72</f>
        <v>9.4</v>
      </c>
      <c r="C59" s="44" t="str">
        <f>Synthèse!C72</f>
        <v>Dans chaque page web, chaque citation est-elle correctement indiquée ?</v>
      </c>
      <c r="D59" s="69" t="s">
        <v>31</v>
      </c>
      <c r="E59" s="44"/>
      <c r="F59" s="44"/>
    </row>
    <row r="60" spans="1:6" ht="42.75">
      <c r="A60" s="135" t="str">
        <f>Synthèse!A74</f>
        <v>Présentation</v>
      </c>
      <c r="B60" s="41" t="str">
        <f>Synthèse!B74</f>
        <v>10.1</v>
      </c>
      <c r="C60" s="40" t="str">
        <f>Synthèse!C74</f>
        <v>Dans le site web, des feuilles de styles sont-elles utilisées pour contrôler la présentation de l’information ?</v>
      </c>
      <c r="D60" s="41" t="s">
        <v>29</v>
      </c>
      <c r="E60" s="40"/>
      <c r="F60" s="40"/>
    </row>
    <row r="61" spans="1:6" ht="42.75">
      <c r="A61" s="135"/>
      <c r="B61" s="41" t="str">
        <f>Synthèse!B75</f>
        <v>10.2</v>
      </c>
      <c r="C61" s="40" t="str">
        <f>Synthèse!C75</f>
        <v>Dans chaque page web, le contenu visible reste-t-il présent lorsque les feuilles de styles sont désactivées ?</v>
      </c>
      <c r="D61" s="41" t="s">
        <v>29</v>
      </c>
      <c r="E61" s="40"/>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42.75">
      <c r="A66" s="135"/>
      <c r="B66" s="41" t="str">
        <f>Synthèse!B80</f>
        <v>10.7</v>
      </c>
      <c r="C66" s="40" t="str">
        <f>Synthèse!C80</f>
        <v>Dans chaque page web, pour chaque élément recevant le focus, la prise de focus est-elle visible ?</v>
      </c>
      <c r="D66" s="41" t="s">
        <v>29</v>
      </c>
      <c r="E66" s="40"/>
      <c r="F66" s="40"/>
    </row>
    <row r="67" spans="1:6" ht="42.75">
      <c r="A67" s="135"/>
      <c r="B67" s="41" t="str">
        <f>Synthèse!B81</f>
        <v>10.8</v>
      </c>
      <c r="C67" s="40" t="str">
        <f>Synthèse!C81</f>
        <v>Pour chaque page web, les contenus cachés ont-ils vocation à être ignorés par les technologies d’assistance ?</v>
      </c>
      <c r="D67" s="41" t="s">
        <v>31</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8.5">
      <c r="A74" s="135" t="str">
        <f>Synthèse!A89</f>
        <v>Formulaires</v>
      </c>
      <c r="B74" s="12" t="str">
        <f>Synthèse!B89</f>
        <v>11.1</v>
      </c>
      <c r="C74" s="3" t="str">
        <f>Synthèse!C89</f>
        <v>Chaque champ de formulaire a-t-il une étiquette ?</v>
      </c>
      <c r="D74" s="12" t="s">
        <v>31</v>
      </c>
      <c r="E74" s="3"/>
      <c r="F74" s="3"/>
    </row>
    <row r="75" spans="1:6" ht="42.75">
      <c r="A75" s="135"/>
      <c r="B75" s="12" t="str">
        <f>Synthèse!B90</f>
        <v>11.2</v>
      </c>
      <c r="C75" s="3" t="str">
        <f>Synthèse!C90</f>
        <v>Chaque étiquette associée à un champ de formulaire est-elle pertinente (hors cas particuliers) ?</v>
      </c>
      <c r="D75" s="12" t="s">
        <v>31</v>
      </c>
      <c r="E75" s="3"/>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31</v>
      </c>
      <c r="E76" s="3"/>
      <c r="F76" s="3"/>
    </row>
    <row r="77" spans="1:6" ht="42.75">
      <c r="A77" s="135"/>
      <c r="B77" s="12" t="str">
        <f>Synthèse!B92</f>
        <v>11.4</v>
      </c>
      <c r="C77" s="3" t="str">
        <f>Synthèse!C92</f>
        <v>Dans chaque formulaire, chaque étiquette de champ et son champ associé sont-ils accolés (hors cas particuliers) ?</v>
      </c>
      <c r="D77" s="12" t="s">
        <v>31</v>
      </c>
      <c r="E77" s="3"/>
      <c r="F77" s="3"/>
    </row>
    <row r="78" spans="1:6" ht="28.5">
      <c r="A78" s="135"/>
      <c r="B78" s="12" t="str">
        <f>Synthèse!B93</f>
        <v>11.5</v>
      </c>
      <c r="C78" s="3" t="str">
        <f>Synthèse!C93</f>
        <v>Dans chaque formulaire, les champs de même nature sont-ils regroupés, si nécessaire ?</v>
      </c>
      <c r="D78" s="12" t="s">
        <v>31</v>
      </c>
      <c r="E78" s="3"/>
      <c r="F78" s="3"/>
    </row>
    <row r="79" spans="1:6" ht="28.5">
      <c r="A79" s="135"/>
      <c r="B79" s="12" t="str">
        <f>Synthèse!B94</f>
        <v>11.6</v>
      </c>
      <c r="C79" s="3" t="str">
        <f>Synthèse!C94</f>
        <v>Dans chaque formulaire, chaque regroupement de champs de formulaire a-t-il une légende ?</v>
      </c>
      <c r="D79" s="12" t="s">
        <v>31</v>
      </c>
      <c r="E79" s="7"/>
      <c r="F79" s="7"/>
    </row>
    <row r="80" spans="1:6" ht="42.75">
      <c r="A80" s="135"/>
      <c r="B80" s="12" t="str">
        <f>Synthèse!B95</f>
        <v>11.7</v>
      </c>
      <c r="C80" s="3" t="str">
        <f>Synthèse!C95</f>
        <v>Dans chaque formulaire, chaque légende associée à un regroupement de champs de même nature est-elle pertinente ?</v>
      </c>
      <c r="D80" s="12" t="s">
        <v>31</v>
      </c>
      <c r="E80" s="7"/>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28.5">
      <c r="A82" s="135"/>
      <c r="B82" s="12" t="str">
        <f>Synthèse!B97</f>
        <v>11.9</v>
      </c>
      <c r="C82" s="3" t="str">
        <f>Synthèse!C97</f>
        <v>Dans chaque formulaire, l’intitulé de chaque bouton est-il pertinent (hors cas particuliers) ?</v>
      </c>
      <c r="D82" s="12" t="s">
        <v>31</v>
      </c>
      <c r="E82" s="7"/>
      <c r="F82" s="7"/>
    </row>
    <row r="83" spans="1:6" ht="42.75">
      <c r="A83" s="135"/>
      <c r="B83" s="12" t="str">
        <f>Synthèse!B98</f>
        <v>11.10</v>
      </c>
      <c r="C83" s="3" t="str">
        <f>Synthèse!C98</f>
        <v>Dans chaque formulaire, le contrôle de saisie est-il utilisé de manière pertinente (hors cas particuliers) ?</v>
      </c>
      <c r="D83" s="12" t="s">
        <v>31</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57">
      <c r="A86" s="135"/>
      <c r="B86" s="12" t="str">
        <f>Synthèse!B101</f>
        <v>11.13</v>
      </c>
      <c r="C86" s="3" t="str">
        <f>Synthèse!C101</f>
        <v>La finalité d’un champ de saisie peut-elle être déduite pour faciliter le remplissage automatique des champs avec les données de l’utilisateur ?</v>
      </c>
      <c r="D86" s="12" t="s">
        <v>31</v>
      </c>
      <c r="E86" s="7"/>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31</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31</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57">
      <c r="A100" s="135"/>
      <c r="B100" s="12" t="str">
        <f>Synthèse!B117</f>
        <v>13.3</v>
      </c>
      <c r="C100" s="3" t="str">
        <f>Synthèse!C117</f>
        <v>Dans chaque page web, chaque document bureautique en téléchargement possède-t-il, si nécessaire, une version accessible (hors cas particuliers) ?</v>
      </c>
      <c r="D100" s="12" t="s">
        <v>31</v>
      </c>
      <c r="E100" s="3"/>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29" priority="2" stopIfTrue="1" operator="equal">
      <formula>"C"</formula>
    </cfRule>
  </conditionalFormatting>
  <conditionalFormatting sqref="D4:D109">
    <cfRule type="cellIs" dxfId="28" priority="4" stopIfTrue="1" operator="equal">
      <formula>"NA"</formula>
    </cfRule>
  </conditionalFormatting>
  <conditionalFormatting sqref="D4:D109">
    <cfRule type="cellIs" dxfId="27" priority="1" stopIfTrue="1" operator="equal">
      <formula>"NCT"</formula>
    </cfRule>
    <cfRule type="cellIs" dxfId="26" priority="3" stopIfTrue="1" operator="equal">
      <formula>"NC"</formula>
    </cfRule>
  </conditionalFormatting>
  <conditionalFormatting sqref="D4:D109">
    <cfRule type="cellIs" dxfId="25"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activeCell="E17" sqref="E17"/>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3" width="10.77734375" style="1" customWidth="1"/>
    <col min="1024" max="16384" width="10.77734375" style="1"/>
  </cols>
  <sheetData>
    <row r="1" spans="1:1016" s="13" customFormat="1" ht="15">
      <c r="A1" s="20" t="str">
        <f>Échantillon!B14</f>
        <v>Plan du site</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16" s="13" customFormat="1">
      <c r="A2" s="22" t="str">
        <f>Échantillon!C14</f>
        <v>https://sdage-sage.eau-loire-bretagne.fr/sites/sdage-sage/home/plan-de-site.html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16" ht="15">
      <c r="A3" s="24"/>
      <c r="B3" s="25" t="s">
        <v>248</v>
      </c>
      <c r="C3" s="25" t="s">
        <v>250</v>
      </c>
      <c r="D3" s="25" t="s">
        <v>251</v>
      </c>
      <c r="E3" s="25" t="s">
        <v>249</v>
      </c>
      <c r="F3" s="25" t="s">
        <v>4</v>
      </c>
    </row>
    <row r="4" spans="1:1016" ht="28.5">
      <c r="A4" s="136" t="str">
        <f>Synthèse!A9</f>
        <v>Images</v>
      </c>
      <c r="B4" s="12" t="str">
        <f>Synthèse!B9</f>
        <v>1.1</v>
      </c>
      <c r="C4" s="3" t="str">
        <f>Synthèse!C9</f>
        <v>Chaque image porteuse d’information a-t-elle une alternative textuelle ?</v>
      </c>
      <c r="D4" s="12" t="s">
        <v>31</v>
      </c>
      <c r="E4" s="3"/>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16" ht="42.75">
      <c r="A5" s="123"/>
      <c r="B5" s="12" t="str">
        <f>Synthèse!B10</f>
        <v>1.2</v>
      </c>
      <c r="C5" s="3" t="str">
        <f>Synthèse!C10</f>
        <v>Chaque image de décoration est-elle correctement ignorée par les technologies d’assistance ?</v>
      </c>
      <c r="D5" s="12" t="s">
        <v>31</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16" ht="42.75">
      <c r="A6" s="123"/>
      <c r="B6" s="12" t="str">
        <f>Synthèse!B11</f>
        <v>1.3</v>
      </c>
      <c r="C6" s="3" t="str">
        <f>Synthèse!C11</f>
        <v>Pour chaque image porteuse d'information ayant une alternative textuelle, cette alternative est-elle pertinente (hors cas particuliers) ?</v>
      </c>
      <c r="D6" s="12" t="s">
        <v>31</v>
      </c>
      <c r="E6" s="3"/>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16"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16"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16" ht="28.5">
      <c r="A9" s="123"/>
      <c r="B9" s="12" t="str">
        <f>Synthèse!B14</f>
        <v>1.6</v>
      </c>
      <c r="C9" s="3" t="str">
        <f>Synthèse!C14</f>
        <v>Chaque image porteuse d’information a-t-elle, si nécessaire, une description détaillée ?</v>
      </c>
      <c r="D9" s="12" t="s">
        <v>31</v>
      </c>
      <c r="E9" s="3"/>
      <c r="F9" s="3"/>
    </row>
    <row r="10" spans="1:1016" ht="42.75">
      <c r="A10" s="123"/>
      <c r="B10" s="12" t="str">
        <f>Synthèse!B15</f>
        <v>1.7</v>
      </c>
      <c r="C10" s="3" t="str">
        <f>Synthèse!C15</f>
        <v>Pour chaque image porteuse d’information ayant une description détaillée, cette description est-elle pertinente ?</v>
      </c>
      <c r="D10" s="12" t="s">
        <v>31</v>
      </c>
      <c r="E10" s="3"/>
      <c r="F10" s="3"/>
    </row>
    <row r="11" spans="1:1016"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16" ht="28.5">
      <c r="A12" s="137"/>
      <c r="B12" s="12" t="str">
        <f>Synthèse!B17</f>
        <v>1.9</v>
      </c>
      <c r="C12" s="3" t="str">
        <f>Synthèse!C17</f>
        <v>Chaque légende d’image est-elle, si nécessaire, correctement reliée à l’image correspondante ?</v>
      </c>
      <c r="D12" s="12" t="s">
        <v>31</v>
      </c>
      <c r="E12" s="3"/>
      <c r="F12" s="3"/>
    </row>
    <row r="13" spans="1:1016" ht="17.100000000000001" customHeight="1">
      <c r="A13" s="135" t="str">
        <f>Synthèse!A19</f>
        <v>Cadres</v>
      </c>
      <c r="B13" s="41" t="str">
        <f>Synthèse!B19</f>
        <v>2.1</v>
      </c>
      <c r="C13" s="40" t="str">
        <f>Synthèse!C19</f>
        <v>Chaque cadre a-t-il un titre de cadre ?</v>
      </c>
      <c r="D13" s="41" t="s">
        <v>31</v>
      </c>
      <c r="E13" s="42"/>
      <c r="F13" s="40"/>
    </row>
    <row r="14" spans="1:1016" ht="33.6" customHeight="1">
      <c r="A14" s="135"/>
      <c r="B14" s="41" t="str">
        <f>Synthèse!B20</f>
        <v>2.2</v>
      </c>
      <c r="C14" s="40" t="str">
        <f>Synthèse!C20</f>
        <v>Pour chaque cadre ayant un titre de cadre, ce titre de cadre est-il pertinent ?</v>
      </c>
      <c r="D14" s="41" t="s">
        <v>31</v>
      </c>
      <c r="E14" s="40"/>
      <c r="F14" s="40"/>
    </row>
    <row r="15" spans="1:1016"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16" ht="57">
      <c r="A16" s="135"/>
      <c r="B16" s="12" t="str">
        <f>Synthèse!B23</f>
        <v>3.2</v>
      </c>
      <c r="C16" s="3" t="str">
        <f>Synthèse!C23</f>
        <v>Dans chaque page web, le contraste entre la couleur du texte et la couleur de son arrière-plan est-il suffisamment élevé (hors cas particuliers) ?</v>
      </c>
      <c r="D16" s="12" t="s">
        <v>30</v>
      </c>
      <c r="E16" s="7" t="s">
        <v>366</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29</v>
      </c>
      <c r="E17" s="7"/>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31</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31</v>
      </c>
      <c r="E19" s="40"/>
      <c r="F19" s="40"/>
    </row>
    <row r="20" spans="1:6" ht="42.75">
      <c r="A20" s="135"/>
      <c r="B20" s="41" t="str">
        <f>Synthèse!B28</f>
        <v>4.3</v>
      </c>
      <c r="C20" s="40" t="str">
        <f>Synthèse!C28</f>
        <v>Chaque média temporel synchronisé pré-enregistré a-t-il, si nécessaire, des sous-titres synchronisés (hors cas particuliers) ?</v>
      </c>
      <c r="D20" s="41" t="s">
        <v>31</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31</v>
      </c>
      <c r="E21" s="40"/>
      <c r="F21" s="40"/>
    </row>
    <row r="22" spans="1:6" ht="42.75">
      <c r="A22" s="135"/>
      <c r="B22" s="41" t="str">
        <f>Synthèse!B30</f>
        <v>4.5</v>
      </c>
      <c r="C22" s="40" t="str">
        <f>Synthèse!C30</f>
        <v>Chaque média temporel pré-enregistré a-t-il, si nécessaire, une audiodescription synchronisée (hors cas particuliers) ?</v>
      </c>
      <c r="D22" s="41" t="s">
        <v>31</v>
      </c>
      <c r="E22" s="40"/>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31</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28.5">
      <c r="A39" s="135" t="str">
        <f>Synthèse!A49</f>
        <v>Liens</v>
      </c>
      <c r="B39" s="41" t="str">
        <f>Synthèse!B49</f>
        <v>6.1</v>
      </c>
      <c r="C39" s="40" t="str">
        <f>Synthèse!C49</f>
        <v>Chaque lien est-il explicite (hors cas particuliers) ?</v>
      </c>
      <c r="D39" s="41" t="s">
        <v>29</v>
      </c>
      <c r="E39" s="40"/>
      <c r="F39" s="40"/>
    </row>
    <row r="40" spans="1:6" ht="28.5">
      <c r="A40" s="135"/>
      <c r="B40" s="41" t="str">
        <f>Synthèse!B50</f>
        <v>6.2</v>
      </c>
      <c r="C40" s="40" t="str">
        <f>Synthèse!C50</f>
        <v>Dans chaque page web, chaque lien, à l’exception des ancres, a-t-il un intitulé ?</v>
      </c>
      <c r="D40" s="41" t="s">
        <v>29</v>
      </c>
      <c r="E40" s="40"/>
      <c r="F40" s="40"/>
    </row>
    <row r="41" spans="1:6" ht="28.5">
      <c r="A41" s="135" t="str">
        <f>Synthèse!A52</f>
        <v>Scripts</v>
      </c>
      <c r="B41" s="12" t="str">
        <f>Synthèse!B52</f>
        <v>7.1</v>
      </c>
      <c r="C41" s="3" t="str">
        <f>Synthèse!C52</f>
        <v>Chaque script est-il, si nécessaire, compatible avec les technologies d’assistance ?</v>
      </c>
      <c r="D41" s="12" t="s">
        <v>31</v>
      </c>
      <c r="E41" s="7"/>
      <c r="F41" s="7"/>
    </row>
    <row r="42" spans="1:6" ht="28.5">
      <c r="A42" s="135"/>
      <c r="B42" s="12" t="str">
        <f>Synthèse!B53</f>
        <v>7.2</v>
      </c>
      <c r="C42" s="3" t="str">
        <f>Synthèse!C53</f>
        <v>Pour chaque script ayant une alternative, cette alternative est-elle pertinente ?</v>
      </c>
      <c r="D42" s="12" t="s">
        <v>31</v>
      </c>
      <c r="E42" s="7"/>
      <c r="F42" s="7"/>
    </row>
    <row r="43" spans="1:6" ht="42.75">
      <c r="A43" s="135"/>
      <c r="B43" s="12" t="str">
        <f>Synthèse!B54</f>
        <v>7.3</v>
      </c>
      <c r="C43" s="3" t="str">
        <f>Synthèse!C54</f>
        <v>Chaque script est-il contrôlable par le clavier et par tout dispositif de pointage (hors cas particuliers) ?</v>
      </c>
      <c r="D43" s="12" t="s">
        <v>31</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42.75">
      <c r="A45" s="135"/>
      <c r="B45" s="12" t="str">
        <f>Synthèse!B56</f>
        <v>7.5</v>
      </c>
      <c r="C45" s="3" t="str">
        <f>Synthèse!C56</f>
        <v>Dans chaque page web, les messages de statut sont-ils correctement restitués par les technologies d’assistance ?</v>
      </c>
      <c r="D45" s="12" t="s">
        <v>31</v>
      </c>
      <c r="E45" s="7"/>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28.5">
      <c r="A51" s="135"/>
      <c r="B51" s="41" t="str">
        <f>Synthèse!B63</f>
        <v>8.6</v>
      </c>
      <c r="C51" s="40" t="str">
        <f>Synthèse!C63</f>
        <v>Pour chaque page web ayant un titre de page, ce titre est-il pertinent ?</v>
      </c>
      <c r="D51" s="41" t="s">
        <v>29</v>
      </c>
      <c r="E51" s="40"/>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42.75">
      <c r="A54" s="135"/>
      <c r="B54" s="41" t="str">
        <f>Synthèse!B66</f>
        <v>8.9</v>
      </c>
      <c r="C54" s="40" t="str">
        <f>Synthèse!C66</f>
        <v>Dans chaque page web, les balises ne doivent pas être utilisées uniquement à des fins de présentation. Cette règle est-elle respectée ?</v>
      </c>
      <c r="D54" s="41" t="s">
        <v>29</v>
      </c>
      <c r="E54" s="40"/>
      <c r="F54" s="40"/>
    </row>
    <row r="55" spans="1:6" ht="28.5">
      <c r="A55" s="135"/>
      <c r="B55" s="41" t="str">
        <f>Synthèse!B67</f>
        <v>8.10</v>
      </c>
      <c r="C55" s="40" t="str">
        <f>Synthèse!C67</f>
        <v>Dans chaque page web, les changements du sens de lecture sont-ils signalés ?</v>
      </c>
      <c r="D55" s="41" t="s">
        <v>31</v>
      </c>
      <c r="E55" s="40"/>
      <c r="F55" s="40"/>
    </row>
    <row r="56" spans="1:6" ht="28.5">
      <c r="A56" s="135" t="str">
        <f>Synthèse!A69</f>
        <v>Structure</v>
      </c>
      <c r="B56" s="69" t="str">
        <f>Synthèse!B69</f>
        <v>9.1</v>
      </c>
      <c r="C56" s="44" t="str">
        <f>Synthèse!C69</f>
        <v>Dans chaque page web, l’information est-elle structurée par l’utilisation appropriée de titres ?</v>
      </c>
      <c r="D56" s="69" t="s">
        <v>29</v>
      </c>
      <c r="E56" s="44"/>
      <c r="F56" s="44"/>
    </row>
    <row r="57" spans="1:6" ht="42.75">
      <c r="A57" s="135"/>
      <c r="B57" s="69" t="str">
        <f>Synthèse!B70</f>
        <v>9.2</v>
      </c>
      <c r="C57" s="44" t="str">
        <f>Synthèse!C70</f>
        <v>Dans chaque page web, la structure du document est-elle cohérente (hors cas particuliers) ?</v>
      </c>
      <c r="D57" s="69" t="s">
        <v>31</v>
      </c>
      <c r="E57" s="44"/>
      <c r="F57" s="44"/>
    </row>
    <row r="58" spans="1:6" ht="28.5">
      <c r="A58" s="135"/>
      <c r="B58" s="69" t="str">
        <f>Synthèse!B71</f>
        <v>9.3</v>
      </c>
      <c r="C58" s="44" t="str">
        <f>Synthèse!C71</f>
        <v>Dans chaque page web, chaque liste est-elle correctement structurée ?</v>
      </c>
      <c r="D58" s="69" t="s">
        <v>29</v>
      </c>
      <c r="E58" s="44"/>
      <c r="F58" s="44"/>
    </row>
    <row r="59" spans="1:6" ht="28.5">
      <c r="A59" s="135"/>
      <c r="B59" s="69" t="str">
        <f>Synthèse!B72</f>
        <v>9.4</v>
      </c>
      <c r="C59" s="44" t="str">
        <f>Synthèse!C72</f>
        <v>Dans chaque page web, chaque citation est-elle correctement indiquée ?</v>
      </c>
      <c r="D59" s="69" t="s">
        <v>31</v>
      </c>
      <c r="E59" s="44"/>
      <c r="F59" s="44"/>
    </row>
    <row r="60" spans="1:6" ht="42.75">
      <c r="A60" s="135" t="str">
        <f>Synthèse!A74</f>
        <v>Présentation</v>
      </c>
      <c r="B60" s="41" t="str">
        <f>Synthèse!B74</f>
        <v>10.1</v>
      </c>
      <c r="C60" s="40" t="str">
        <f>Synthèse!C74</f>
        <v>Dans le site web, des feuilles de styles sont-elles utilisées pour contrôler la présentation de l’information ?</v>
      </c>
      <c r="D60" s="41" t="s">
        <v>29</v>
      </c>
      <c r="E60" s="40"/>
      <c r="F60" s="40"/>
    </row>
    <row r="61" spans="1:6" ht="42.75">
      <c r="A61" s="135"/>
      <c r="B61" s="41" t="str">
        <f>Synthèse!B75</f>
        <v>10.2</v>
      </c>
      <c r="C61" s="40" t="str">
        <f>Synthèse!C75</f>
        <v>Dans chaque page web, le contenu visible reste-t-il présent lorsque les feuilles de styles sont désactivées ?</v>
      </c>
      <c r="D61" s="41" t="s">
        <v>29</v>
      </c>
      <c r="E61" s="40"/>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42.75">
      <c r="A66" s="135"/>
      <c r="B66" s="41" t="str">
        <f>Synthèse!B80</f>
        <v>10.7</v>
      </c>
      <c r="C66" s="40" t="str">
        <f>Synthèse!C80</f>
        <v>Dans chaque page web, pour chaque élément recevant le focus, la prise de focus est-elle visible ?</v>
      </c>
      <c r="D66" s="41" t="s">
        <v>29</v>
      </c>
      <c r="E66" s="40"/>
      <c r="F66" s="40"/>
    </row>
    <row r="67" spans="1:6" ht="42.75">
      <c r="A67" s="135"/>
      <c r="B67" s="41" t="str">
        <f>Synthèse!B81</f>
        <v>10.8</v>
      </c>
      <c r="C67" s="40" t="str">
        <f>Synthèse!C81</f>
        <v>Pour chaque page web, les contenus cachés ont-ils vocation à être ignorés par les technologies d’assistance ?</v>
      </c>
      <c r="D67" s="41" t="s">
        <v>31</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8.5">
      <c r="A74" s="135" t="str">
        <f>Synthèse!A89</f>
        <v>Formulaires</v>
      </c>
      <c r="B74" s="12" t="str">
        <f>Synthèse!B89</f>
        <v>11.1</v>
      </c>
      <c r="C74" s="3" t="str">
        <f>Synthèse!C89</f>
        <v>Chaque champ de formulaire a-t-il une étiquette ?</v>
      </c>
      <c r="D74" s="12" t="s">
        <v>31</v>
      </c>
      <c r="E74" s="3"/>
      <c r="F74" s="3"/>
    </row>
    <row r="75" spans="1:6" ht="42.75">
      <c r="A75" s="135"/>
      <c r="B75" s="12" t="str">
        <f>Synthèse!B90</f>
        <v>11.2</v>
      </c>
      <c r="C75" s="3" t="str">
        <f>Synthèse!C90</f>
        <v>Chaque étiquette associée à un champ de formulaire est-elle pertinente (hors cas particuliers) ?</v>
      </c>
      <c r="D75" s="12" t="s">
        <v>31</v>
      </c>
      <c r="E75" s="3"/>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31</v>
      </c>
      <c r="E76" s="3"/>
      <c r="F76" s="3"/>
    </row>
    <row r="77" spans="1:6" ht="42.75">
      <c r="A77" s="135"/>
      <c r="B77" s="12" t="str">
        <f>Synthèse!B92</f>
        <v>11.4</v>
      </c>
      <c r="C77" s="3" t="str">
        <f>Synthèse!C92</f>
        <v>Dans chaque formulaire, chaque étiquette de champ et son champ associé sont-ils accolés (hors cas particuliers) ?</v>
      </c>
      <c r="D77" s="12" t="s">
        <v>31</v>
      </c>
      <c r="E77" s="3"/>
      <c r="F77" s="3"/>
    </row>
    <row r="78" spans="1:6" ht="28.5">
      <c r="A78" s="135"/>
      <c r="B78" s="12" t="str">
        <f>Synthèse!B93</f>
        <v>11.5</v>
      </c>
      <c r="C78" s="3" t="str">
        <f>Synthèse!C93</f>
        <v>Dans chaque formulaire, les champs de même nature sont-ils regroupés, si nécessaire ?</v>
      </c>
      <c r="D78" s="12" t="s">
        <v>31</v>
      </c>
      <c r="E78" s="3"/>
      <c r="F78" s="3"/>
    </row>
    <row r="79" spans="1:6" ht="28.5">
      <c r="A79" s="135"/>
      <c r="B79" s="12" t="str">
        <f>Synthèse!B94</f>
        <v>11.6</v>
      </c>
      <c r="C79" s="3" t="str">
        <f>Synthèse!C94</f>
        <v>Dans chaque formulaire, chaque regroupement de champs de formulaire a-t-il une légende ?</v>
      </c>
      <c r="D79" s="12" t="s">
        <v>31</v>
      </c>
      <c r="E79" s="7"/>
      <c r="F79" s="7"/>
    </row>
    <row r="80" spans="1:6" ht="42.75">
      <c r="A80" s="135"/>
      <c r="B80" s="12" t="str">
        <f>Synthèse!B95</f>
        <v>11.7</v>
      </c>
      <c r="C80" s="3" t="str">
        <f>Synthèse!C95</f>
        <v>Dans chaque formulaire, chaque légende associée à un regroupement de champs de même nature est-elle pertinente ?</v>
      </c>
      <c r="D80" s="12" t="s">
        <v>31</v>
      </c>
      <c r="E80" s="7"/>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28.5">
      <c r="A82" s="135"/>
      <c r="B82" s="12" t="str">
        <f>Synthèse!B97</f>
        <v>11.9</v>
      </c>
      <c r="C82" s="3" t="str">
        <f>Synthèse!C97</f>
        <v>Dans chaque formulaire, l’intitulé de chaque bouton est-il pertinent (hors cas particuliers) ?</v>
      </c>
      <c r="D82" s="12" t="s">
        <v>31</v>
      </c>
      <c r="E82" s="7"/>
      <c r="F82" s="7"/>
    </row>
    <row r="83" spans="1:6" ht="42.75">
      <c r="A83" s="135"/>
      <c r="B83" s="12" t="str">
        <f>Synthèse!B98</f>
        <v>11.10</v>
      </c>
      <c r="C83" s="3" t="str">
        <f>Synthèse!C98</f>
        <v>Dans chaque formulaire, le contrôle de saisie est-il utilisé de manière pertinente (hors cas particuliers) ?</v>
      </c>
      <c r="D83" s="12" t="s">
        <v>31</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57">
      <c r="A86" s="135"/>
      <c r="B86" s="12" t="str">
        <f>Synthèse!B101</f>
        <v>11.13</v>
      </c>
      <c r="C86" s="3" t="str">
        <f>Synthèse!C101</f>
        <v>La finalité d’un champ de saisie peut-elle être déduite pour faciliter le remplissage automatique des champs avec les données de l’utilisateur ?</v>
      </c>
      <c r="D86" s="12" t="s">
        <v>31</v>
      </c>
      <c r="E86" s="7"/>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29</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31</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57">
      <c r="A100" s="135"/>
      <c r="B100" s="12" t="str">
        <f>Synthèse!B117</f>
        <v>13.3</v>
      </c>
      <c r="C100" s="3" t="str">
        <f>Synthèse!C117</f>
        <v>Dans chaque page web, chaque document bureautique en téléchargement possède-t-il, si nécessaire, une version accessible (hors cas particuliers) ?</v>
      </c>
      <c r="D100" s="12" t="s">
        <v>31</v>
      </c>
      <c r="E100" s="3"/>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24" priority="2" stopIfTrue="1" operator="equal">
      <formula>"C"</formula>
    </cfRule>
  </conditionalFormatting>
  <conditionalFormatting sqref="D4:D109">
    <cfRule type="cellIs" dxfId="23" priority="4" stopIfTrue="1" operator="equal">
      <formula>"NA"</formula>
    </cfRule>
  </conditionalFormatting>
  <conditionalFormatting sqref="D4:D109">
    <cfRule type="cellIs" dxfId="22" priority="1" stopIfTrue="1" operator="equal">
      <formula>"NCT"</formula>
    </cfRule>
    <cfRule type="cellIs" dxfId="21" priority="3" stopIfTrue="1" operator="equal">
      <formula>"NC"</formula>
    </cfRule>
  </conditionalFormatting>
  <conditionalFormatting sqref="D4:D109">
    <cfRule type="cellIs" dxfId="20"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activeCell="E17" sqref="E17"/>
      <selection pane="topRight" activeCell="E17" sqref="E17"/>
      <selection pane="bottomLeft" activeCell="E17" sqref="E17"/>
      <selection pane="bottomRight" activeCell="A2" sqref="A2"/>
    </sheetView>
  </sheetViews>
  <sheetFormatPr baseColWidth="10" defaultColWidth="10.77734375" defaultRowHeight="14.25"/>
  <cols>
    <col min="1" max="1" width="3.77734375" style="1" customWidth="1"/>
    <col min="2" max="2" width="5.33203125" style="16" customWidth="1"/>
    <col min="3" max="3" width="35.77734375" style="11" customWidth="1"/>
    <col min="4" max="4" width="6.44140625" style="16" customWidth="1"/>
    <col min="5" max="5" width="80.77734375" style="11" customWidth="1"/>
    <col min="6" max="6" width="33.77734375" style="11" customWidth="1"/>
    <col min="7" max="1016" width="14.109375" style="11" customWidth="1"/>
    <col min="1017" max="1023" width="10.77734375" style="1" customWidth="1"/>
    <col min="1024" max="16384" width="10.77734375" style="1"/>
  </cols>
  <sheetData>
    <row r="1" spans="1:1016" s="13" customFormat="1" ht="15">
      <c r="A1" s="20" t="str">
        <f>Échantillon!B15</f>
        <v>Qu'est-ce que le bon état des eaux ?</v>
      </c>
      <c r="B1" s="20"/>
      <c r="C1" s="21"/>
      <c r="D1" s="27"/>
      <c r="E1" s="20"/>
      <c r="F1" s="20"/>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row>
    <row r="2" spans="1:1016" s="13" customFormat="1">
      <c r="A2" s="22" t="str">
        <f>Échantillon!C15</f>
        <v>https://sdage-sage.eau-loire-bretagne.fr/home/des-eaux-en-bon-etat/quest-ce-que-le-bon-etat.html</v>
      </c>
      <c r="B2" s="22"/>
      <c r="C2" s="23"/>
      <c r="D2" s="28"/>
      <c r="E2" s="22"/>
      <c r="F2" s="2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row>
    <row r="3" spans="1:1016" ht="15">
      <c r="A3" s="24"/>
      <c r="B3" s="25" t="s">
        <v>248</v>
      </c>
      <c r="C3" s="25" t="s">
        <v>250</v>
      </c>
      <c r="D3" s="25" t="s">
        <v>251</v>
      </c>
      <c r="E3" s="25" t="s">
        <v>249</v>
      </c>
      <c r="F3" s="25" t="s">
        <v>4</v>
      </c>
    </row>
    <row r="4" spans="1:1016" ht="99.75">
      <c r="A4" s="136" t="str">
        <f>Synthèse!A9</f>
        <v>Images</v>
      </c>
      <c r="B4" s="12" t="str">
        <f>Synthèse!B9</f>
        <v>1.1</v>
      </c>
      <c r="C4" s="3" t="str">
        <f>Synthèse!C9</f>
        <v>Chaque image porteuse d’information a-t-elle une alternative textuelle ?</v>
      </c>
      <c r="D4" s="12" t="s">
        <v>30</v>
      </c>
      <c r="E4" s="3" t="s">
        <v>382</v>
      </c>
      <c r="F4" s="3"/>
      <c r="G4" s="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row>
    <row r="5" spans="1:1016" ht="42.75">
      <c r="A5" s="123"/>
      <c r="B5" s="12" t="str">
        <f>Synthèse!B10</f>
        <v>1.2</v>
      </c>
      <c r="C5" s="3" t="str">
        <f>Synthèse!C10</f>
        <v>Chaque image de décoration est-elle correctement ignorée par les technologies d’assistance ?</v>
      </c>
      <c r="D5" s="12" t="s">
        <v>29</v>
      </c>
      <c r="E5" s="3"/>
      <c r="F5" s="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row>
    <row r="6" spans="1:1016" ht="42.75">
      <c r="A6" s="123"/>
      <c r="B6" s="12" t="str">
        <f>Synthèse!B11</f>
        <v>1.3</v>
      </c>
      <c r="C6" s="3" t="str">
        <f>Synthèse!C11</f>
        <v>Pour chaque image porteuse d'information ayant une alternative textuelle, cette alternative est-elle pertinente (hors cas particuliers) ?</v>
      </c>
      <c r="D6" s="12" t="s">
        <v>31</v>
      </c>
      <c r="E6" s="81" t="s">
        <v>301</v>
      </c>
      <c r="F6" s="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row>
    <row r="7" spans="1:1016" ht="57">
      <c r="A7" s="123"/>
      <c r="B7" s="12" t="str">
        <f>Synthèse!B12</f>
        <v>1.4</v>
      </c>
      <c r="C7" s="3" t="str">
        <f>Synthèse!C12</f>
        <v>Pour chaque image utilisée comme CAPTCHA ou comme image-test, ayant une alternative textuelle, cette alternative permet-elle d’identifier la nature et la fonction de l’image ?</v>
      </c>
      <c r="D7" s="12" t="s">
        <v>31</v>
      </c>
      <c r="E7" s="3"/>
      <c r="F7" s="3"/>
    </row>
    <row r="8" spans="1:1016" ht="42.75">
      <c r="A8" s="123"/>
      <c r="B8" s="12" t="str">
        <f>Synthèse!B13</f>
        <v>1.5</v>
      </c>
      <c r="C8" s="3" t="str">
        <f>Synthèse!C13</f>
        <v>Pour chaque image utilisée comme CAPTCHA, une solution d’accès alternatif au contenu ou à la fonction du CAPTCHA est-elle présente ?</v>
      </c>
      <c r="D8" s="12" t="s">
        <v>31</v>
      </c>
      <c r="E8" s="26"/>
      <c r="F8" s="3"/>
    </row>
    <row r="9" spans="1:1016" ht="28.5">
      <c r="A9" s="123"/>
      <c r="B9" s="12" t="str">
        <f>Synthèse!B14</f>
        <v>1.6</v>
      </c>
      <c r="C9" s="3" t="str">
        <f>Synthèse!C14</f>
        <v>Chaque image porteuse d’information a-t-elle, si nécessaire, une description détaillée ?</v>
      </c>
      <c r="D9" s="12" t="s">
        <v>29</v>
      </c>
      <c r="E9" s="84"/>
      <c r="F9" s="3"/>
    </row>
    <row r="10" spans="1:1016" ht="71.25">
      <c r="A10" s="123"/>
      <c r="B10" s="12" t="str">
        <f>Synthèse!B15</f>
        <v>1.7</v>
      </c>
      <c r="C10" s="3" t="str">
        <f>Synthèse!C15</f>
        <v>Pour chaque image porteuse d’information ayant une description détaillée, cette description est-elle pertinente ?</v>
      </c>
      <c r="D10" s="12" t="s">
        <v>30</v>
      </c>
      <c r="E10" s="3" t="s">
        <v>383</v>
      </c>
      <c r="F10" s="3"/>
    </row>
    <row r="11" spans="1:1016" ht="71.25">
      <c r="A11" s="123"/>
      <c r="B11" s="12" t="str">
        <f>Synthèse!B16</f>
        <v>1.8</v>
      </c>
      <c r="C11" s="3" t="str">
        <f>Synthèse!C16</f>
        <v>Chaque image texte porteuse d’information, en l’absence d’un mécanisme de remplacement, doit si possible être remplacée par du texte stylé. Cette règle est-elle respectée (hors cas particuliers) ?</v>
      </c>
      <c r="D11" s="12" t="s">
        <v>31</v>
      </c>
      <c r="E11" s="3"/>
      <c r="F11" s="3"/>
    </row>
    <row r="12" spans="1:1016" ht="358.5">
      <c r="A12" s="137"/>
      <c r="B12" s="12" t="str">
        <f>Synthèse!B17</f>
        <v>1.9</v>
      </c>
      <c r="C12" s="3" t="str">
        <f>Synthèse!C17</f>
        <v>Chaque légende d’image est-elle, si nécessaire, correctement reliée à l’image correspondante ?</v>
      </c>
      <c r="D12" s="12" t="s">
        <v>30</v>
      </c>
      <c r="E12" s="3" t="s">
        <v>386</v>
      </c>
      <c r="F12" s="3"/>
    </row>
    <row r="13" spans="1:1016" ht="17.100000000000001" customHeight="1">
      <c r="A13" s="135" t="str">
        <f>Synthèse!A19</f>
        <v>Cadres</v>
      </c>
      <c r="B13" s="41" t="str">
        <f>Synthèse!B19</f>
        <v>2.1</v>
      </c>
      <c r="C13" s="40" t="str">
        <f>Synthèse!C19</f>
        <v>Chaque cadre a-t-il un titre de cadre ?</v>
      </c>
      <c r="D13" s="41" t="s">
        <v>31</v>
      </c>
      <c r="E13" s="42"/>
      <c r="F13" s="40"/>
    </row>
    <row r="14" spans="1:1016" ht="33.6" customHeight="1">
      <c r="A14" s="135"/>
      <c r="B14" s="41" t="str">
        <f>Synthèse!B20</f>
        <v>2.2</v>
      </c>
      <c r="C14" s="40" t="str">
        <f>Synthèse!C20</f>
        <v>Pour chaque cadre ayant un titre de cadre, ce titre de cadre est-il pertinent ?</v>
      </c>
      <c r="D14" s="41" t="s">
        <v>31</v>
      </c>
      <c r="E14" s="40"/>
      <c r="F14" s="40"/>
    </row>
    <row r="15" spans="1:1016" ht="45" customHeight="1">
      <c r="A15" s="135" t="str">
        <f>Synthèse!A22</f>
        <v>Couleurs</v>
      </c>
      <c r="B15" s="12" t="str">
        <f>Synthèse!B22</f>
        <v>3.1</v>
      </c>
      <c r="C15" s="3" t="str">
        <f>Synthèse!C22</f>
        <v>Dans chaque page web, l’information ne doit pas être donnée uniquement par la couleur. Cette règle est-elle respectée ?</v>
      </c>
      <c r="D15" s="12" t="s">
        <v>29</v>
      </c>
      <c r="E15" s="3"/>
      <c r="F15" s="3"/>
    </row>
    <row r="16" spans="1:1016" ht="71.25">
      <c r="A16" s="135"/>
      <c r="B16" s="12" t="str">
        <f>Synthèse!B23</f>
        <v>3.2</v>
      </c>
      <c r="C16" s="3" t="str">
        <f>Synthèse!C23</f>
        <v>Dans chaque page web, le contraste entre la couleur du texte et la couleur de son arrière-plan est-il suffisamment élevé (hors cas particuliers) ?</v>
      </c>
      <c r="D16" s="12" t="s">
        <v>30</v>
      </c>
      <c r="E16" s="7" t="s">
        <v>384</v>
      </c>
      <c r="F16" s="7"/>
    </row>
    <row r="17" spans="1:6" ht="71.25">
      <c r="A17" s="135"/>
      <c r="B17" s="12" t="str">
        <f>Synthèse!B24</f>
        <v>3.3</v>
      </c>
      <c r="C17" s="3" t="str">
        <f>Synthèse!C24</f>
        <v>Dans chaque page web, les couleurs utilisées dans les composants d’interface ou les éléments graphiques porteurs d’informations sont-elles suffisamment contrastées (hors cas particuliers) ?</v>
      </c>
      <c r="D17" s="12" t="s">
        <v>29</v>
      </c>
      <c r="E17" s="7"/>
      <c r="F17" s="7"/>
    </row>
    <row r="18" spans="1:6" ht="42.75">
      <c r="A18" s="135" t="str">
        <f>Synthèse!A26</f>
        <v>Multimédia</v>
      </c>
      <c r="B18" s="41" t="str">
        <f>Synthèse!B26</f>
        <v>4.1</v>
      </c>
      <c r="C18" s="40" t="str">
        <f>Synthèse!C26</f>
        <v>Chaque média temporel pré-enregistré a-t-il, si nécessaire, une transcription textuelle ou une audiodescription (hors cas particuliers) ?</v>
      </c>
      <c r="D18" s="41" t="s">
        <v>29</v>
      </c>
      <c r="E18" s="40"/>
      <c r="F18" s="40"/>
    </row>
    <row r="19" spans="1:6" ht="57">
      <c r="A19" s="135"/>
      <c r="B19" s="41" t="str">
        <f>Synthèse!B27</f>
        <v>4.2</v>
      </c>
      <c r="C19" s="40" t="str">
        <f>Synthèse!C27</f>
        <v>Pour chaque média temporel pré-enregistré ayant une transcription textuelle ou une audiodescription synchronisée, celles-ci sont-elles pertinentes (hors cas particuliers) ?</v>
      </c>
      <c r="D19" s="41" t="s">
        <v>29</v>
      </c>
      <c r="E19" s="40"/>
      <c r="F19" s="40"/>
    </row>
    <row r="20" spans="1:6" ht="42.75">
      <c r="A20" s="135"/>
      <c r="B20" s="41" t="str">
        <f>Synthèse!B28</f>
        <v>4.3</v>
      </c>
      <c r="C20" s="40" t="str">
        <f>Synthèse!C28</f>
        <v>Chaque média temporel synchronisé pré-enregistré a-t-il, si nécessaire, des sous-titres synchronisés (hors cas particuliers) ?</v>
      </c>
      <c r="D20" s="41" t="s">
        <v>29</v>
      </c>
      <c r="E20" s="40"/>
      <c r="F20" s="40"/>
    </row>
    <row r="21" spans="1:6" ht="42.75">
      <c r="A21" s="135"/>
      <c r="B21" s="41" t="str">
        <f>Synthèse!B29</f>
        <v>4.4</v>
      </c>
      <c r="C21" s="40" t="str">
        <f>Synthèse!C29</f>
        <v>Pour chaque média temporel synchronisé pré-enregistré ayant des sous-titres synchronisés, ces sous-titres sont-ils pertinents ?</v>
      </c>
      <c r="D21" s="41" t="s">
        <v>29</v>
      </c>
      <c r="E21" s="40"/>
      <c r="F21" s="40"/>
    </row>
    <row r="22" spans="1:6" ht="42.75">
      <c r="A22" s="135"/>
      <c r="B22" s="41" t="str">
        <f>Synthèse!B30</f>
        <v>4.5</v>
      </c>
      <c r="C22" s="40" t="str">
        <f>Synthèse!C30</f>
        <v>Chaque média temporel pré-enregistré a-t-il, si nécessaire, une audiodescription synchronisée (hors cas particuliers) ?</v>
      </c>
      <c r="D22" s="41" t="s">
        <v>30</v>
      </c>
      <c r="E22" s="40" t="s">
        <v>385</v>
      </c>
      <c r="F22" s="40"/>
    </row>
    <row r="23" spans="1:6" ht="42.75">
      <c r="A23" s="135"/>
      <c r="B23" s="41" t="str">
        <f>Synthèse!B31</f>
        <v>4.6</v>
      </c>
      <c r="C23" s="40" t="str">
        <f>Synthèse!C31</f>
        <v>Pour chaque média temporel pré-enregistré ayant une audiodescription synchronisée, celle-ci est-elle pertinente ?</v>
      </c>
      <c r="D23" s="41" t="s">
        <v>31</v>
      </c>
      <c r="E23" s="40"/>
      <c r="F23" s="40"/>
    </row>
    <row r="24" spans="1:6" ht="28.5">
      <c r="A24" s="135"/>
      <c r="B24" s="41" t="str">
        <f>Synthèse!B32</f>
        <v>4.7</v>
      </c>
      <c r="C24" s="40" t="str">
        <f>Synthèse!C32</f>
        <v>Chaque média temporel est-il clairement identifiable (hors cas particuliers) ?</v>
      </c>
      <c r="D24" s="41" t="s">
        <v>29</v>
      </c>
      <c r="E24" s="40"/>
      <c r="F24" s="40"/>
    </row>
    <row r="25" spans="1:6" ht="42.75">
      <c r="A25" s="135"/>
      <c r="B25" s="41" t="str">
        <f>Synthèse!B33</f>
        <v>4.8</v>
      </c>
      <c r="C25" s="40" t="str">
        <f>Synthèse!C33</f>
        <v>Chaque média non temporel a-t-il, si nécessaire, une alternative (hors cas particuliers) ?</v>
      </c>
      <c r="D25" s="41" t="s">
        <v>31</v>
      </c>
      <c r="E25" s="40"/>
      <c r="F25" s="40"/>
    </row>
    <row r="26" spans="1:6" ht="28.5">
      <c r="A26" s="135"/>
      <c r="B26" s="41" t="str">
        <f>Synthèse!B34</f>
        <v>4.9</v>
      </c>
      <c r="C26" s="40" t="str">
        <f>Synthèse!C34</f>
        <v>Pour chaque média non temporel ayant une alternative, cette alternative est-elle pertinente ?</v>
      </c>
      <c r="D26" s="41" t="s">
        <v>31</v>
      </c>
      <c r="E26" s="40"/>
      <c r="F26" s="40"/>
    </row>
    <row r="27" spans="1:6" ht="28.5">
      <c r="A27" s="135"/>
      <c r="B27" s="41" t="str">
        <f>Synthèse!B35</f>
        <v>4.10</v>
      </c>
      <c r="C27" s="40" t="str">
        <f>Synthèse!C35</f>
        <v>Chaque son déclenché automatiquement est-il contrôlable par l’utilisateur ?</v>
      </c>
      <c r="D27" s="41" t="s">
        <v>31</v>
      </c>
      <c r="E27" s="40"/>
      <c r="F27" s="40"/>
    </row>
    <row r="28" spans="1:6" ht="42.75">
      <c r="A28" s="135"/>
      <c r="B28" s="41" t="str">
        <f>Synthèse!B36</f>
        <v>4.11</v>
      </c>
      <c r="C28" s="40" t="str">
        <f>Synthèse!C36</f>
        <v>La consultation de chaque média temporel est-elle, si nécessaire, contrôlable par le clavier et tout dispositif de pointage ?</v>
      </c>
      <c r="D28" s="41" t="s">
        <v>31</v>
      </c>
      <c r="E28" s="40"/>
      <c r="F28" s="40"/>
    </row>
    <row r="29" spans="1:6" ht="42.75">
      <c r="A29" s="135"/>
      <c r="B29" s="41" t="str">
        <f>Synthèse!B37</f>
        <v>4.12</v>
      </c>
      <c r="C29" s="40" t="str">
        <f>Synthèse!C37</f>
        <v>La consultation de chaque média non temporel est-elle contrôlable par le clavier et tout dispositif de pointage ?</v>
      </c>
      <c r="D29" s="41" t="s">
        <v>31</v>
      </c>
      <c r="E29" s="40"/>
      <c r="F29" s="40"/>
    </row>
    <row r="30" spans="1:6" ht="42.75">
      <c r="A30" s="135"/>
      <c r="B30" s="41" t="str">
        <f>Synthèse!B38</f>
        <v>4.13</v>
      </c>
      <c r="C30" s="40" t="str">
        <f>Synthèse!C38</f>
        <v>Chaque média temporel et non temporel est-il compatible avec les technologies d’assistance (hors cas particuliers) ?</v>
      </c>
      <c r="D30" s="41" t="s">
        <v>31</v>
      </c>
      <c r="E30" s="40"/>
      <c r="F30" s="40"/>
    </row>
    <row r="31" spans="1:6" ht="28.5">
      <c r="A31" s="135" t="str">
        <f>Synthèse!A40</f>
        <v>Tableaux</v>
      </c>
      <c r="B31" s="12" t="str">
        <f>Synthèse!B40</f>
        <v>5.1</v>
      </c>
      <c r="C31" s="3" t="str">
        <f>Synthèse!C40</f>
        <v>Chaque tableau de données complexe a-t-il un résumé ?</v>
      </c>
      <c r="D31" s="12" t="s">
        <v>31</v>
      </c>
      <c r="E31" s="3"/>
      <c r="F31" s="3"/>
    </row>
    <row r="32" spans="1:6" ht="28.5">
      <c r="A32" s="135"/>
      <c r="B32" s="12" t="str">
        <f>Synthèse!B41</f>
        <v>5.2</v>
      </c>
      <c r="C32" s="3" t="str">
        <f>Synthèse!C41</f>
        <v>Pour chaque tableau de données complexe ayant un résumé, celui-ci est-il pertinent ?</v>
      </c>
      <c r="D32" s="12" t="s">
        <v>31</v>
      </c>
      <c r="E32" s="3"/>
      <c r="F32" s="3"/>
    </row>
    <row r="33" spans="1:6" ht="42.75">
      <c r="A33" s="135"/>
      <c r="B33" s="12" t="str">
        <f>Synthèse!B42</f>
        <v>5.3</v>
      </c>
      <c r="C33" s="3" t="str">
        <f>Synthèse!C42</f>
        <v>Pour chaque tableau de mise en forme, le contenu linéarisé reste-t-il compréhensible (hors cas particuliers) ?</v>
      </c>
      <c r="D33" s="12" t="s">
        <v>31</v>
      </c>
      <c r="E33" s="3"/>
      <c r="F33" s="3"/>
    </row>
    <row r="34" spans="1:6" ht="42.75">
      <c r="A34" s="135"/>
      <c r="B34" s="12" t="str">
        <f>Synthèse!B43</f>
        <v>5.4</v>
      </c>
      <c r="C34" s="3" t="str">
        <f>Synthèse!C43</f>
        <v>Pour chaque tableau de données ayant un titre, le titre est-il correctement associé au tableau de données ?</v>
      </c>
      <c r="D34" s="12" t="s">
        <v>31</v>
      </c>
      <c r="E34" s="3"/>
      <c r="F34" s="3"/>
    </row>
    <row r="35" spans="1:6" ht="28.5">
      <c r="A35" s="135"/>
      <c r="B35" s="12" t="str">
        <f>Synthèse!B44</f>
        <v>5.5</v>
      </c>
      <c r="C35" s="3" t="str">
        <f>Synthèse!C44</f>
        <v>Pour chaque tableau de données ayant un titre, celui-ci est-il pertinent ?</v>
      </c>
      <c r="D35" s="12" t="s">
        <v>31</v>
      </c>
      <c r="E35" s="7"/>
      <c r="F35" s="7"/>
    </row>
    <row r="36" spans="1:6" ht="42.75">
      <c r="A36" s="135"/>
      <c r="B36" s="12" t="str">
        <f>Synthèse!B45</f>
        <v>5.6</v>
      </c>
      <c r="C36" s="3" t="str">
        <f>Synthèse!C45</f>
        <v>Pour chaque tableau de données, chaque en-tête de colonnes et chaque en-tête de lignes sont-ils correctement déclarés ?</v>
      </c>
      <c r="D36" s="12" t="s">
        <v>31</v>
      </c>
      <c r="E36" s="7"/>
      <c r="F36" s="7"/>
    </row>
    <row r="37" spans="1:6" ht="57">
      <c r="A37" s="135"/>
      <c r="B37" s="12" t="str">
        <f>Synthèse!B46</f>
        <v>5.7</v>
      </c>
      <c r="C37" s="3" t="str">
        <f>Synthèse!C46</f>
        <v>Pour chaque tableau de données, la technique appropriée permettant d’associer chaque cellule avec ses en-têtes est-elle utilisée (hors cas particuliers) ?</v>
      </c>
      <c r="D37" s="12" t="s">
        <v>31</v>
      </c>
      <c r="E37" s="7"/>
      <c r="F37" s="7"/>
    </row>
    <row r="38" spans="1:6" ht="42.75">
      <c r="A38" s="135"/>
      <c r="B38" s="12" t="str">
        <f>Synthèse!B47</f>
        <v>5.8</v>
      </c>
      <c r="C38" s="3" t="str">
        <f>Synthèse!C47</f>
        <v>Chaque tableau de mise en forme ne doit pas utiliser d’éléments propres aux tableaux de données. Cette règle est-elle respectée ?</v>
      </c>
      <c r="D38" s="12" t="s">
        <v>31</v>
      </c>
      <c r="E38" s="7"/>
      <c r="F38" s="7"/>
    </row>
    <row r="39" spans="1:6" ht="28.5">
      <c r="A39" s="135" t="str">
        <f>Synthèse!A49</f>
        <v>Liens</v>
      </c>
      <c r="B39" s="41" t="str">
        <f>Synthèse!B49</f>
        <v>6.1</v>
      </c>
      <c r="C39" s="40" t="str">
        <f>Synthèse!C49</f>
        <v>Chaque lien est-il explicite (hors cas particuliers) ?</v>
      </c>
      <c r="D39" s="41" t="s">
        <v>29</v>
      </c>
      <c r="E39" s="40"/>
      <c r="F39" s="40"/>
    </row>
    <row r="40" spans="1:6" ht="28.5">
      <c r="A40" s="135"/>
      <c r="B40" s="41" t="str">
        <f>Synthèse!B50</f>
        <v>6.2</v>
      </c>
      <c r="C40" s="40" t="str">
        <f>Synthèse!C50</f>
        <v>Dans chaque page web, chaque lien, à l’exception des ancres, a-t-il un intitulé ?</v>
      </c>
      <c r="D40" s="41" t="s">
        <v>29</v>
      </c>
      <c r="E40" s="40"/>
      <c r="F40" s="40"/>
    </row>
    <row r="41" spans="1:6" ht="129">
      <c r="A41" s="135" t="str">
        <f>Synthèse!A52</f>
        <v>Scripts</v>
      </c>
      <c r="B41" s="12" t="str">
        <f>Synthèse!B52</f>
        <v>7.1</v>
      </c>
      <c r="C41" s="3" t="str">
        <f>Synthèse!C52</f>
        <v>Chaque script est-il, si nécessaire, compatible avec les technologies d’assistance ?</v>
      </c>
      <c r="D41" s="12" t="s">
        <v>30</v>
      </c>
      <c r="E41" s="7" t="s">
        <v>387</v>
      </c>
      <c r="F41" s="7"/>
    </row>
    <row r="42" spans="1:6" ht="28.5">
      <c r="A42" s="135"/>
      <c r="B42" s="12" t="str">
        <f>Synthèse!B53</f>
        <v>7.2</v>
      </c>
      <c r="C42" s="3" t="str">
        <f>Synthèse!C53</f>
        <v>Pour chaque script ayant une alternative, cette alternative est-elle pertinente ?</v>
      </c>
      <c r="D42" s="12" t="s">
        <v>31</v>
      </c>
      <c r="E42" s="7"/>
      <c r="F42" s="7"/>
    </row>
    <row r="43" spans="1:6" ht="42.75">
      <c r="A43" s="135"/>
      <c r="B43" s="12" t="str">
        <f>Synthèse!B54</f>
        <v>7.3</v>
      </c>
      <c r="C43" s="3" t="str">
        <f>Synthèse!C54</f>
        <v>Chaque script est-il contrôlable par le clavier et par tout dispositif de pointage (hors cas particuliers) ?</v>
      </c>
      <c r="D43" s="12" t="s">
        <v>29</v>
      </c>
      <c r="E43" s="7"/>
      <c r="F43" s="7"/>
    </row>
    <row r="44" spans="1:6" ht="42.75">
      <c r="A44" s="135"/>
      <c r="B44" s="12" t="str">
        <f>Synthèse!B55</f>
        <v>7.4</v>
      </c>
      <c r="C44" s="3" t="str">
        <f>Synthèse!C55</f>
        <v>Pour chaque script qui initie un changement de contexte, l’utilisateur est-il averti ou en a-t-il le contrôle ?</v>
      </c>
      <c r="D44" s="12" t="s">
        <v>31</v>
      </c>
      <c r="E44" s="7"/>
      <c r="F44" s="7"/>
    </row>
    <row r="45" spans="1:6" ht="42.75">
      <c r="A45" s="135"/>
      <c r="B45" s="12" t="str">
        <f>Synthèse!B56</f>
        <v>7.5</v>
      </c>
      <c r="C45" s="3" t="str">
        <f>Synthèse!C56</f>
        <v>Dans chaque page web, les messages de statut sont-ils correctement restitués par les technologies d’assistance ?</v>
      </c>
      <c r="D45" s="12" t="s">
        <v>31</v>
      </c>
      <c r="E45" s="7"/>
      <c r="F45" s="7"/>
    </row>
    <row r="46" spans="1:6" ht="30" customHeight="1">
      <c r="A46" s="135" t="str">
        <f>Synthèse!A58</f>
        <v>Éléments obligatoires</v>
      </c>
      <c r="B46" s="41" t="str">
        <f>Synthèse!B58</f>
        <v>8.1</v>
      </c>
      <c r="C46" s="40" t="str">
        <f>Synthèse!C58</f>
        <v>Chaque page web est-elle définie par un type de document ?</v>
      </c>
      <c r="D46" s="41" t="s">
        <v>31</v>
      </c>
      <c r="E46" s="40"/>
      <c r="F46" s="40"/>
    </row>
    <row r="47" spans="1:6" ht="42.75">
      <c r="A47" s="135"/>
      <c r="B47" s="41" t="str">
        <f>Synthèse!B59</f>
        <v>8.2</v>
      </c>
      <c r="C47" s="40" t="str">
        <f>Synthèse!C59</f>
        <v>Pour chaque page web, le code source généré est-il valide selon le type de document spécifié (hors cas particuliers) ?</v>
      </c>
      <c r="D47" s="41" t="s">
        <v>31</v>
      </c>
      <c r="E47" s="40"/>
      <c r="F47" s="40"/>
    </row>
    <row r="48" spans="1:6" ht="28.5">
      <c r="A48" s="135"/>
      <c r="B48" s="41" t="str">
        <f>Synthèse!B60</f>
        <v>8.3</v>
      </c>
      <c r="C48" s="40" t="str">
        <f>Synthèse!C60</f>
        <v>Dans chaque page web, la langue par défaut est-elle présente ?</v>
      </c>
      <c r="D48" s="41" t="s">
        <v>31</v>
      </c>
      <c r="E48" s="40"/>
      <c r="F48" s="40"/>
    </row>
    <row r="49" spans="1:6" ht="28.5">
      <c r="A49" s="135"/>
      <c r="B49" s="41" t="str">
        <f>Synthèse!B61</f>
        <v>8.4</v>
      </c>
      <c r="C49" s="40" t="str">
        <f>Synthèse!C61</f>
        <v>Pour chaque page web ayant une langue par défaut, le code de langue est-il pertinent ?</v>
      </c>
      <c r="D49" s="41" t="s">
        <v>31</v>
      </c>
      <c r="E49" s="40"/>
      <c r="F49" s="40"/>
    </row>
    <row r="50" spans="1:6" ht="15">
      <c r="A50" s="135"/>
      <c r="B50" s="41" t="str">
        <f>Synthèse!B62</f>
        <v>8.5</v>
      </c>
      <c r="C50" s="40" t="str">
        <f>Synthèse!C62</f>
        <v>Chaque page web a-t-elle un titre de page ?</v>
      </c>
      <c r="D50" s="41" t="s">
        <v>31</v>
      </c>
      <c r="E50" s="40"/>
      <c r="F50" s="40"/>
    </row>
    <row r="51" spans="1:6" ht="28.5">
      <c r="A51" s="135"/>
      <c r="B51" s="41" t="str">
        <f>Synthèse!B63</f>
        <v>8.6</v>
      </c>
      <c r="C51" s="40" t="str">
        <f>Synthèse!C63</f>
        <v>Pour chaque page web ayant un titre de page, ce titre est-il pertinent ?</v>
      </c>
      <c r="D51" s="41" t="s">
        <v>29</v>
      </c>
      <c r="E51" s="40"/>
      <c r="F51" s="40"/>
    </row>
    <row r="52" spans="1:6" ht="42.75">
      <c r="A52" s="135"/>
      <c r="B52" s="41" t="str">
        <f>Synthèse!B64</f>
        <v>8.7</v>
      </c>
      <c r="C52" s="40" t="str">
        <f>Synthèse!C64</f>
        <v>Dans chaque page web, chaque changement de langue est-il indiqué dans le code source (hors cas particuliers) ?</v>
      </c>
      <c r="D52" s="41" t="s">
        <v>31</v>
      </c>
      <c r="E52" s="40"/>
      <c r="F52" s="40"/>
    </row>
    <row r="53" spans="1:6" ht="42.75">
      <c r="A53" s="135"/>
      <c r="B53" s="41" t="str">
        <f>Synthèse!B65</f>
        <v>8.8</v>
      </c>
      <c r="C53" s="40" t="str">
        <f>Synthèse!C65</f>
        <v>Dans chaque page web, le code de langue de chaque changement de langue est-il valide et pertinent ?</v>
      </c>
      <c r="D53" s="41" t="s">
        <v>31</v>
      </c>
      <c r="E53" s="40"/>
      <c r="F53" s="40"/>
    </row>
    <row r="54" spans="1:6" ht="142.5">
      <c r="A54" s="135"/>
      <c r="B54" s="41" t="str">
        <f>Synthèse!B66</f>
        <v>8.9</v>
      </c>
      <c r="C54" s="40" t="str">
        <f>Synthèse!C66</f>
        <v>Dans chaque page web, les balises ne doivent pas être utilisées uniquement à des fins de présentation. Cette règle est-elle respectée ?</v>
      </c>
      <c r="D54" s="41" t="s">
        <v>30</v>
      </c>
      <c r="E54" s="40" t="s">
        <v>388</v>
      </c>
      <c r="F54" s="40"/>
    </row>
    <row r="55" spans="1:6" ht="28.5">
      <c r="A55" s="135"/>
      <c r="B55" s="41" t="str">
        <f>Synthèse!B67</f>
        <v>8.10</v>
      </c>
      <c r="C55" s="40" t="str">
        <f>Synthèse!C67</f>
        <v>Dans chaque page web, les changements du sens de lecture sont-ils signalés ?</v>
      </c>
      <c r="D55" s="41" t="s">
        <v>31</v>
      </c>
      <c r="E55" s="40"/>
      <c r="F55" s="40"/>
    </row>
    <row r="56" spans="1:6" ht="71.25">
      <c r="A56" s="135" t="str">
        <f>Synthèse!A69</f>
        <v>Structure</v>
      </c>
      <c r="B56" s="69" t="str">
        <f>Synthèse!B69</f>
        <v>9.1</v>
      </c>
      <c r="C56" s="44" t="str">
        <f>Synthèse!C69</f>
        <v>Dans chaque page web, l’information est-elle structurée par l’utilisation appropriée de titres ?</v>
      </c>
      <c r="D56" s="69" t="s">
        <v>30</v>
      </c>
      <c r="E56" s="44" t="s">
        <v>389</v>
      </c>
      <c r="F56" s="44"/>
    </row>
    <row r="57" spans="1:6" ht="42.75">
      <c r="A57" s="135"/>
      <c r="B57" s="69" t="str">
        <f>Synthèse!B70</f>
        <v>9.2</v>
      </c>
      <c r="C57" s="44" t="str">
        <f>Synthèse!C70</f>
        <v>Dans chaque page web, la structure du document est-elle cohérente (hors cas particuliers) ?</v>
      </c>
      <c r="D57" s="69" t="s">
        <v>31</v>
      </c>
      <c r="E57" s="44"/>
      <c r="F57" s="44"/>
    </row>
    <row r="58" spans="1:6" ht="384.75">
      <c r="A58" s="135"/>
      <c r="B58" s="69" t="str">
        <f>Synthèse!B71</f>
        <v>9.3</v>
      </c>
      <c r="C58" s="44" t="str">
        <f>Synthèse!C71</f>
        <v>Dans chaque page web, chaque liste est-elle correctement structurée ?</v>
      </c>
      <c r="D58" s="69" t="s">
        <v>30</v>
      </c>
      <c r="E58" s="44" t="s">
        <v>390</v>
      </c>
      <c r="F58" s="44"/>
    </row>
    <row r="59" spans="1:6" ht="28.5">
      <c r="A59" s="135"/>
      <c r="B59" s="69" t="str">
        <f>Synthèse!B72</f>
        <v>9.4</v>
      </c>
      <c r="C59" s="44" t="str">
        <f>Synthèse!C72</f>
        <v>Dans chaque page web, chaque citation est-elle correctement indiquée ?</v>
      </c>
      <c r="D59" s="69" t="s">
        <v>31</v>
      </c>
      <c r="E59" s="44"/>
      <c r="F59" s="44"/>
    </row>
    <row r="60" spans="1:6" ht="42.75">
      <c r="A60" s="135" t="str">
        <f>Synthèse!A74</f>
        <v>Présentation</v>
      </c>
      <c r="B60" s="41" t="str">
        <f>Synthèse!B74</f>
        <v>10.1</v>
      </c>
      <c r="C60" s="40" t="str">
        <f>Synthèse!C74</f>
        <v>Dans le site web, des feuilles de styles sont-elles utilisées pour contrôler la présentation de l’information ?</v>
      </c>
      <c r="D60" s="41" t="s">
        <v>29</v>
      </c>
      <c r="E60" s="40"/>
      <c r="F60" s="40"/>
    </row>
    <row r="61" spans="1:6" ht="42.75">
      <c r="A61" s="135"/>
      <c r="B61" s="41" t="str">
        <f>Synthèse!B75</f>
        <v>10.2</v>
      </c>
      <c r="C61" s="40" t="str">
        <f>Synthèse!C75</f>
        <v>Dans chaque page web, le contenu visible reste-t-il présent lorsque les feuilles de styles sont désactivées ?</v>
      </c>
      <c r="D61" s="41" t="s">
        <v>29</v>
      </c>
      <c r="E61" s="40"/>
      <c r="F61" s="40"/>
    </row>
    <row r="62" spans="1:6" ht="42.75">
      <c r="A62" s="135"/>
      <c r="B62" s="41" t="str">
        <f>Synthèse!B76</f>
        <v>10.3</v>
      </c>
      <c r="C62" s="40" t="str">
        <f>Synthèse!C76</f>
        <v>Dans chaque page web, l’information reste-t-elle compréhensible lorsque les feuilles de styles sont désactivées ?</v>
      </c>
      <c r="D62" s="41" t="s">
        <v>29</v>
      </c>
      <c r="E62" s="40"/>
      <c r="F62" s="40"/>
    </row>
    <row r="63" spans="1:6" ht="57">
      <c r="A63" s="135"/>
      <c r="B63" s="41" t="str">
        <f>Synthèse!B77</f>
        <v>10.4</v>
      </c>
      <c r="C63" s="40" t="str">
        <f>Synthèse!C77</f>
        <v>Dans chaque page web, le texte reste-t-il lisible lorsque la taille des caractères est augmentée jusqu’à 200%, au moins (hors cas particuliers) ?</v>
      </c>
      <c r="D63" s="41" t="s">
        <v>29</v>
      </c>
      <c r="E63" s="40"/>
      <c r="F63" s="40"/>
    </row>
    <row r="64" spans="1:6" ht="42.75">
      <c r="A64" s="135"/>
      <c r="B64" s="41" t="str">
        <f>Synthèse!B78</f>
        <v>10.5</v>
      </c>
      <c r="C64" s="40" t="str">
        <f>Synthèse!C78</f>
        <v>Dans chaque page web, les déclarations CSS de couleurs de fond d’élément et de police sont-elles correctement utilisées ?</v>
      </c>
      <c r="D64" s="41" t="s">
        <v>29</v>
      </c>
      <c r="E64" s="40"/>
      <c r="F64" s="40"/>
    </row>
    <row r="65" spans="1:6" ht="42.75">
      <c r="A65" s="135"/>
      <c r="B65" s="41" t="str">
        <f>Synthèse!B79</f>
        <v>10.6</v>
      </c>
      <c r="C65" s="40" t="str">
        <f>Synthèse!C79</f>
        <v>Dans chaque page web, chaque lien dont la nature n’est pas évidente est-il visible par rapport au texte environnant ?</v>
      </c>
      <c r="D65" s="41" t="s">
        <v>31</v>
      </c>
      <c r="E65" s="40"/>
      <c r="F65" s="40"/>
    </row>
    <row r="66" spans="1:6" ht="42.75">
      <c r="A66" s="135"/>
      <c r="B66" s="41" t="str">
        <f>Synthèse!B80</f>
        <v>10.7</v>
      </c>
      <c r="C66" s="40" t="str">
        <f>Synthèse!C80</f>
        <v>Dans chaque page web, pour chaque élément recevant le focus, la prise de focus est-elle visible ?</v>
      </c>
      <c r="D66" s="41" t="s">
        <v>29</v>
      </c>
      <c r="E66" s="40"/>
      <c r="F66" s="40"/>
    </row>
    <row r="67" spans="1:6" ht="42.75">
      <c r="A67" s="135"/>
      <c r="B67" s="41" t="str">
        <f>Synthèse!B81</f>
        <v>10.8</v>
      </c>
      <c r="C67" s="40" t="str">
        <f>Synthèse!C81</f>
        <v>Pour chaque page web, les contenus cachés ont-ils vocation à être ignorés par les technologies d’assistance ?</v>
      </c>
      <c r="D67" s="41" t="s">
        <v>31</v>
      </c>
      <c r="E67" s="40"/>
      <c r="F67" s="40"/>
    </row>
    <row r="68" spans="1:6" ht="42.75">
      <c r="A68" s="135"/>
      <c r="B68" s="41" t="str">
        <f>Synthèse!B82</f>
        <v>10.9</v>
      </c>
      <c r="C68" s="40" t="str">
        <f>Synthèse!C82</f>
        <v>Dans chaque page web, l’information ne doit pas être donnée uniquement par la forme, taille ou position. Cette règle est-elle respectée ?</v>
      </c>
      <c r="D68" s="41" t="s">
        <v>29</v>
      </c>
      <c r="E68" s="40"/>
      <c r="F68" s="40"/>
    </row>
    <row r="69" spans="1:6" ht="57">
      <c r="A69" s="135"/>
      <c r="B69" s="41" t="str">
        <f>Synthèse!B83</f>
        <v>10.10</v>
      </c>
      <c r="C69" s="40" t="str">
        <f>Synthèse!C83</f>
        <v>Dans chaque page web, l’information ne doit pas être donnée par la forme, taille ou position uniquement. Cette règle est-elle implémentée de façon pertinente ?</v>
      </c>
      <c r="D69" s="41" t="s">
        <v>29</v>
      </c>
      <c r="E69" s="40"/>
      <c r="F69" s="40"/>
    </row>
    <row r="70" spans="1:6" ht="85.5">
      <c r="A70" s="135"/>
      <c r="B70" s="41" t="str">
        <f>Synthèse!B84</f>
        <v>10.11</v>
      </c>
      <c r="C70" s="40"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41" t="s">
        <v>29</v>
      </c>
      <c r="E70" s="40"/>
      <c r="F70" s="40"/>
    </row>
    <row r="71" spans="1:6" ht="57">
      <c r="A71" s="135"/>
      <c r="B71" s="41" t="str">
        <f>Synthèse!B85</f>
        <v>10.12</v>
      </c>
      <c r="C71" s="40" t="str">
        <f>Synthèse!C85</f>
        <v>Dans chaque page web, les propriétés d’espacement du texte peuvent-elles être redéfinies par l’utilisateur sans perte de contenu ou de fonctionnalité (hors cas particuliers) ?</v>
      </c>
      <c r="D71" s="41" t="s">
        <v>29</v>
      </c>
      <c r="E71" s="40"/>
      <c r="F71" s="40"/>
    </row>
    <row r="72" spans="1:6" ht="71.25">
      <c r="A72" s="135"/>
      <c r="B72" s="41" t="str">
        <f>Synthèse!B86</f>
        <v>10.13</v>
      </c>
      <c r="C72" s="40" t="str">
        <f>Synthèse!C86</f>
        <v>Dans chaque page web, les contenus additionnels apparaissant à la prise de focus ou au survol d’un composant d’interface sont-ils contrôlables par l’utilisateur (hors cas particuliers) ?</v>
      </c>
      <c r="D72" s="41" t="s">
        <v>31</v>
      </c>
      <c r="E72" s="40"/>
      <c r="F72" s="40"/>
    </row>
    <row r="73" spans="1:6" ht="57">
      <c r="A73" s="135"/>
      <c r="B73" s="41" t="str">
        <f>Synthèse!B87</f>
        <v>10.14</v>
      </c>
      <c r="C73" s="40" t="str">
        <f>Synthèse!C87</f>
        <v>Dans chaque page web, les contenus additionnels apparaissant via les styles CSS uniquement peuvent-ils être rendus visibles au clavier et par tout dispositif de pointage ?</v>
      </c>
      <c r="D73" s="41" t="s">
        <v>31</v>
      </c>
      <c r="E73" s="40"/>
      <c r="F73" s="40"/>
    </row>
    <row r="74" spans="1:6" ht="28.5">
      <c r="A74" s="135" t="str">
        <f>Synthèse!A89</f>
        <v>Formulaires</v>
      </c>
      <c r="B74" s="12" t="str">
        <f>Synthèse!B89</f>
        <v>11.1</v>
      </c>
      <c r="C74" s="3" t="str">
        <f>Synthèse!C89</f>
        <v>Chaque champ de formulaire a-t-il une étiquette ?</v>
      </c>
      <c r="D74" s="12" t="s">
        <v>31</v>
      </c>
      <c r="E74" s="3"/>
      <c r="F74" s="3"/>
    </row>
    <row r="75" spans="1:6" ht="42.75">
      <c r="A75" s="135"/>
      <c r="B75" s="12" t="str">
        <f>Synthèse!B90</f>
        <v>11.2</v>
      </c>
      <c r="C75" s="3" t="str">
        <f>Synthèse!C90</f>
        <v>Chaque étiquette associée à un champ de formulaire est-elle pertinente (hors cas particuliers) ?</v>
      </c>
      <c r="D75" s="12" t="s">
        <v>31</v>
      </c>
      <c r="E75" s="3"/>
      <c r="F75" s="3"/>
    </row>
    <row r="76" spans="1:6" ht="71.25">
      <c r="A76" s="135"/>
      <c r="B76" s="12" t="str">
        <f>Synthèse!B91</f>
        <v>11.3</v>
      </c>
      <c r="C76" s="3" t="str">
        <f>Synthèse!C91</f>
        <v>Dans chaque formulaire, chaque étiquette associée à un champ de formulaire ayant la même fonction et répété plusieurs fois dans une même page ou dans un ensemble de pages est-elle cohérente ?</v>
      </c>
      <c r="D76" s="12" t="s">
        <v>31</v>
      </c>
      <c r="E76" s="3"/>
      <c r="F76" s="3"/>
    </row>
    <row r="77" spans="1:6" ht="42.75">
      <c r="A77" s="135"/>
      <c r="B77" s="12" t="str">
        <f>Synthèse!B92</f>
        <v>11.4</v>
      </c>
      <c r="C77" s="3" t="str">
        <f>Synthèse!C92</f>
        <v>Dans chaque formulaire, chaque étiquette de champ et son champ associé sont-ils accolés (hors cas particuliers) ?</v>
      </c>
      <c r="D77" s="12" t="s">
        <v>31</v>
      </c>
      <c r="E77" s="3"/>
      <c r="F77" s="3"/>
    </row>
    <row r="78" spans="1:6" ht="28.5">
      <c r="A78" s="135"/>
      <c r="B78" s="12" t="str">
        <f>Synthèse!B93</f>
        <v>11.5</v>
      </c>
      <c r="C78" s="3" t="str">
        <f>Synthèse!C93</f>
        <v>Dans chaque formulaire, les champs de même nature sont-ils regroupés, si nécessaire ?</v>
      </c>
      <c r="D78" s="12" t="s">
        <v>31</v>
      </c>
      <c r="E78" s="3"/>
      <c r="F78" s="3"/>
    </row>
    <row r="79" spans="1:6" ht="28.5">
      <c r="A79" s="135"/>
      <c r="B79" s="12" t="str">
        <f>Synthèse!B94</f>
        <v>11.6</v>
      </c>
      <c r="C79" s="3" t="str">
        <f>Synthèse!C94</f>
        <v>Dans chaque formulaire, chaque regroupement de champs de formulaire a-t-il une légende ?</v>
      </c>
      <c r="D79" s="12" t="s">
        <v>31</v>
      </c>
      <c r="E79" s="7"/>
      <c r="F79" s="7"/>
    </row>
    <row r="80" spans="1:6" ht="42.75">
      <c r="A80" s="135"/>
      <c r="B80" s="12" t="str">
        <f>Synthèse!B95</f>
        <v>11.7</v>
      </c>
      <c r="C80" s="3" t="str">
        <f>Synthèse!C95</f>
        <v>Dans chaque formulaire, chaque légende associée à un regroupement de champs de même nature est-elle pertinente ?</v>
      </c>
      <c r="D80" s="12" t="s">
        <v>31</v>
      </c>
      <c r="E80" s="7"/>
      <c r="F80" s="7"/>
    </row>
    <row r="81" spans="1:6" ht="42.75">
      <c r="A81" s="135"/>
      <c r="B81" s="12" t="str">
        <f>Synthèse!B96</f>
        <v>11.8</v>
      </c>
      <c r="C81" s="3" t="str">
        <f>Synthèse!C96</f>
        <v>Dans chaque formulaire, les items de même nature d’une liste de choix sont-ils regroupées de manière pertinente ?</v>
      </c>
      <c r="D81" s="12" t="s">
        <v>31</v>
      </c>
      <c r="E81" s="7"/>
      <c r="F81" s="7"/>
    </row>
    <row r="82" spans="1:6" ht="28.5">
      <c r="A82" s="135"/>
      <c r="B82" s="12" t="str">
        <f>Synthèse!B97</f>
        <v>11.9</v>
      </c>
      <c r="C82" s="3" t="str">
        <f>Synthèse!C97</f>
        <v>Dans chaque formulaire, l’intitulé de chaque bouton est-il pertinent (hors cas particuliers) ?</v>
      </c>
      <c r="D82" s="12" t="s">
        <v>31</v>
      </c>
      <c r="E82" s="7"/>
      <c r="F82" s="7"/>
    </row>
    <row r="83" spans="1:6" ht="42.75">
      <c r="A83" s="135"/>
      <c r="B83" s="12" t="str">
        <f>Synthèse!B98</f>
        <v>11.10</v>
      </c>
      <c r="C83" s="3" t="str">
        <f>Synthèse!C98</f>
        <v>Dans chaque formulaire, le contrôle de saisie est-il utilisé de manière pertinente (hors cas particuliers) ?</v>
      </c>
      <c r="D83" s="12" t="s">
        <v>31</v>
      </c>
      <c r="E83" s="7"/>
      <c r="F83" s="7"/>
    </row>
    <row r="84" spans="1:6" ht="57">
      <c r="A84" s="135"/>
      <c r="B84" s="12" t="str">
        <f>Synthèse!B99</f>
        <v>11.11</v>
      </c>
      <c r="C84" s="3" t="str">
        <f>Synthèse!C99</f>
        <v>Dans chaque formulaire, le contrôle de saisie est-il accompagné, si nécessaire, de suggestions facilitant la correction des erreurs de saisie ?</v>
      </c>
      <c r="D84" s="12" t="s">
        <v>31</v>
      </c>
      <c r="E84" s="7"/>
      <c r="F84" s="7"/>
    </row>
    <row r="85" spans="1:6" ht="85.5">
      <c r="A85" s="135"/>
      <c r="B85" s="1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12" t="s">
        <v>31</v>
      </c>
      <c r="E85" s="7"/>
      <c r="F85" s="7"/>
    </row>
    <row r="86" spans="1:6" ht="57">
      <c r="A86" s="135"/>
      <c r="B86" s="12" t="str">
        <f>Synthèse!B101</f>
        <v>11.13</v>
      </c>
      <c r="C86" s="3" t="str">
        <f>Synthèse!C101</f>
        <v>La finalité d’un champ de saisie peut-elle être déduite pour faciliter le remplissage automatique des champs avec les données de l’utilisateur ?</v>
      </c>
      <c r="D86" s="12" t="s">
        <v>31</v>
      </c>
      <c r="E86" s="7"/>
      <c r="F86" s="7"/>
    </row>
    <row r="87" spans="1:6" ht="42.75">
      <c r="A87" s="135" t="str">
        <f>Synthèse!A103</f>
        <v>Navigation</v>
      </c>
      <c r="B87" s="41" t="str">
        <f>Synthèse!B103</f>
        <v>12.1</v>
      </c>
      <c r="C87" s="40" t="str">
        <f>Synthèse!C103</f>
        <v>Chaque ensemble de pages dispose-t-il de deux systèmes de navigation différents, au moins (hors cas particuliers) ?</v>
      </c>
      <c r="D87" s="41" t="s">
        <v>31</v>
      </c>
      <c r="E87" s="40"/>
      <c r="F87" s="40"/>
    </row>
    <row r="88" spans="1:6" ht="42.75">
      <c r="A88" s="135"/>
      <c r="B88" s="41" t="str">
        <f>Synthèse!B104</f>
        <v>12.2</v>
      </c>
      <c r="C88" s="40" t="str">
        <f>Synthèse!C104</f>
        <v>Dans chaque ensemble de pages, le menu et les barres de navigation sont-ils toujours à la même place (hors cas particuliers) ?</v>
      </c>
      <c r="D88" s="41" t="s">
        <v>31</v>
      </c>
      <c r="E88" s="40"/>
      <c r="F88" s="40"/>
    </row>
    <row r="89" spans="1:6" ht="15">
      <c r="A89" s="135"/>
      <c r="B89" s="41" t="str">
        <f>Synthèse!B105</f>
        <v>12.3</v>
      </c>
      <c r="C89" s="40" t="str">
        <f>Synthèse!C105</f>
        <v>La page « plan du site » est-elle pertinente ?</v>
      </c>
      <c r="D89" s="41" t="s">
        <v>31</v>
      </c>
      <c r="E89" s="40"/>
      <c r="F89" s="40"/>
    </row>
    <row r="90" spans="1:6" ht="42.75">
      <c r="A90" s="135"/>
      <c r="B90" s="41" t="str">
        <f>Synthèse!B106</f>
        <v>12.4</v>
      </c>
      <c r="C90" s="40" t="str">
        <f>Synthèse!C106</f>
        <v>Dans chaque ensemble de pages, la page « plan du site » est-elle atteignable de manière identique ?</v>
      </c>
      <c r="D90" s="41" t="s">
        <v>31</v>
      </c>
      <c r="E90" s="40"/>
      <c r="F90" s="40"/>
    </row>
    <row r="91" spans="1:6" ht="42.75">
      <c r="A91" s="135"/>
      <c r="B91" s="41" t="str">
        <f>Synthèse!B107</f>
        <v>12.5</v>
      </c>
      <c r="C91" s="40" t="str">
        <f>Synthèse!C107</f>
        <v>Dans chaque ensemble de pages, le moteur de recherche est-il atteignable de manière identique ?</v>
      </c>
      <c r="D91" s="41" t="s">
        <v>31</v>
      </c>
      <c r="E91" s="40"/>
      <c r="F91" s="40"/>
    </row>
    <row r="92" spans="1:6" ht="85.5">
      <c r="A92" s="135"/>
      <c r="B92" s="41" t="str">
        <f>Synthèse!B108</f>
        <v>12.6</v>
      </c>
      <c r="C92" s="40" t="str">
        <f>Synthèse!C108</f>
        <v>Les zones de regroupement de contenus présentes dans plusieurs pages web (zones d’en-tête, de navigation principale, de contenu principal, de pied de page et de moteur de recherche) peuvent-elles être atteintes ou évitées ?</v>
      </c>
      <c r="D92" s="41" t="s">
        <v>31</v>
      </c>
      <c r="E92" s="40"/>
      <c r="F92" s="40"/>
    </row>
    <row r="93" spans="1:6" ht="42.75">
      <c r="A93" s="135"/>
      <c r="B93" s="41" t="str">
        <f>Synthèse!B109</f>
        <v>12.7</v>
      </c>
      <c r="C93" s="40" t="str">
        <f>Synthèse!C109</f>
        <v>Dans chaque page web, un lien d’évitement ou d’accès rapide à la zone de contenu principal est-il présent (hors cas particuliers) ?</v>
      </c>
      <c r="D93" s="41" t="s">
        <v>31</v>
      </c>
      <c r="E93" s="40"/>
      <c r="F93" s="40"/>
    </row>
    <row r="94" spans="1:6" ht="28.5">
      <c r="A94" s="135"/>
      <c r="B94" s="41" t="str">
        <f>Synthèse!B110</f>
        <v>12.8</v>
      </c>
      <c r="C94" s="40" t="str">
        <f>Synthèse!C110</f>
        <v>Dans chaque page web, l’ordre de tabulation est-il cohérent ?</v>
      </c>
      <c r="D94" s="41" t="s">
        <v>29</v>
      </c>
      <c r="E94" s="40"/>
      <c r="F94" s="40"/>
    </row>
    <row r="95" spans="1:6" ht="42.75">
      <c r="A95" s="135"/>
      <c r="B95" s="41" t="str">
        <f>Synthèse!B111</f>
        <v>12.9</v>
      </c>
      <c r="C95" s="40" t="str">
        <f>Synthèse!C111</f>
        <v>Dans chaque page web, la navigation ne doit pas contenir de piège au clavier. Cette règle est-elle respectée ?</v>
      </c>
      <c r="D95" s="41" t="s">
        <v>29</v>
      </c>
      <c r="E95" s="40"/>
      <c r="F95" s="40"/>
    </row>
    <row r="96" spans="1:6" ht="57">
      <c r="A96" s="135"/>
      <c r="B96" s="41" t="str">
        <f>Synthèse!B112</f>
        <v>12.10</v>
      </c>
      <c r="C96" s="40" t="str">
        <f>Synthèse!C112</f>
        <v>Dans chaque page web, les raccourcis clavier n’utilisant qu’une seule touche (lettre minuscule ou majuscule, ponctuation, chiffre ou symbole) sont-ils contrôlables par l’utilisateur ?</v>
      </c>
      <c r="D96" s="41" t="s">
        <v>31</v>
      </c>
      <c r="E96" s="40"/>
      <c r="F96" s="40"/>
    </row>
    <row r="97" spans="1:6" ht="71.25">
      <c r="A97" s="135"/>
      <c r="B97" s="41" t="str">
        <f>Synthèse!B113</f>
        <v>12.11</v>
      </c>
      <c r="C97" s="40" t="str">
        <f>Synthèse!C113</f>
        <v>Dans chaque page web, les contenus additionnels apparaissant au survol, à la prise de focus ou à l’activation d’un composant d’interface sont-ils si nécessaire atteignables au clavier ?</v>
      </c>
      <c r="D97" s="41" t="s">
        <v>29</v>
      </c>
      <c r="E97" s="40"/>
      <c r="F97" s="40"/>
    </row>
    <row r="98" spans="1:6" ht="42.75">
      <c r="A98" s="135" t="str">
        <f>Synthèse!A115</f>
        <v>Consultation</v>
      </c>
      <c r="B98" s="12" t="str">
        <f>Synthèse!B115</f>
        <v>13.1</v>
      </c>
      <c r="C98" s="3" t="str">
        <f>Synthèse!C115</f>
        <v>Pour chaque page web, l’utilisateur a-t-il le contrôle de chaque limite de temps modifiant le contenu (hors cas particuliers) ?</v>
      </c>
      <c r="D98" s="12" t="s">
        <v>31</v>
      </c>
      <c r="E98" s="3"/>
      <c r="F98" s="3"/>
    </row>
    <row r="99" spans="1:6" ht="57">
      <c r="A99" s="135"/>
      <c r="B99" s="12" t="str">
        <f>Synthèse!B116</f>
        <v>13.2</v>
      </c>
      <c r="C99" s="3" t="str">
        <f>Synthèse!C116</f>
        <v>Dans chaque page web, l’ouverture d’une nouvelle fenêtre ne doit pas être déclenchée sans action de l’utilisateur. Cette règle est-elle respectée ?</v>
      </c>
      <c r="D99" s="12" t="s">
        <v>31</v>
      </c>
      <c r="E99" s="3"/>
      <c r="F99" s="3"/>
    </row>
    <row r="100" spans="1:6" ht="57">
      <c r="A100" s="135"/>
      <c r="B100" s="12" t="str">
        <f>Synthèse!B117</f>
        <v>13.3</v>
      </c>
      <c r="C100" s="3" t="str">
        <f>Synthèse!C117</f>
        <v>Dans chaque page web, chaque document bureautique en téléchargement possède-t-il, si nécessaire, une version accessible (hors cas particuliers) ?</v>
      </c>
      <c r="D100" s="12" t="s">
        <v>31</v>
      </c>
      <c r="E100" s="3"/>
      <c r="F100" s="3"/>
    </row>
    <row r="101" spans="1:6" ht="42.75">
      <c r="A101" s="135"/>
      <c r="B101" s="12" t="str">
        <f>Synthèse!B118</f>
        <v>13.4</v>
      </c>
      <c r="C101" s="3" t="str">
        <f>Synthèse!C118</f>
        <v>Pour chaque document bureautique ayant une version accessible, cette version offre-t-elle la même information ?</v>
      </c>
      <c r="D101" s="12" t="s">
        <v>31</v>
      </c>
      <c r="E101" s="3"/>
      <c r="F101" s="3"/>
    </row>
    <row r="102" spans="1:6" ht="42.75">
      <c r="A102" s="135"/>
      <c r="B102" s="12" t="str">
        <f>Synthèse!B119</f>
        <v>13.5</v>
      </c>
      <c r="C102" s="3" t="str">
        <f>Synthèse!C119</f>
        <v>Dans chaque page web, chaque contenu cryptique (art ASCII, émoticon, syntaxe cryptique) a-t-il une alternative ?</v>
      </c>
      <c r="D102" s="12" t="s">
        <v>31</v>
      </c>
      <c r="E102" s="3"/>
      <c r="F102" s="3"/>
    </row>
    <row r="103" spans="1:6" ht="57">
      <c r="A103" s="135"/>
      <c r="B103" s="12" t="str">
        <f>Synthèse!B120</f>
        <v>13.6</v>
      </c>
      <c r="C103" s="3" t="str">
        <f>Synthèse!C120</f>
        <v>Dans chaque page web, pour chaque contenu cryptique (art ASCII, émoticon, syntaxe cryptique) ayant une alternative, cette alternative est-elle pertinente ?</v>
      </c>
      <c r="D103" s="12" t="s">
        <v>31</v>
      </c>
      <c r="E103" s="3"/>
      <c r="F103" s="3"/>
    </row>
    <row r="104" spans="1:6" ht="42.75">
      <c r="A104" s="135"/>
      <c r="B104" s="12" t="str">
        <f>Synthèse!B121</f>
        <v>13.7</v>
      </c>
      <c r="C104" s="3" t="str">
        <f>Synthèse!C121</f>
        <v>Dans chaque page web, les changements brusques de luminosité ou les effets de flash sont-ils correctement utilisés ?</v>
      </c>
      <c r="D104" s="12" t="s">
        <v>31</v>
      </c>
      <c r="E104" s="3"/>
      <c r="F104" s="3"/>
    </row>
    <row r="105" spans="1:6" ht="42.75">
      <c r="A105" s="135"/>
      <c r="B105" s="12" t="str">
        <f>Synthèse!B122</f>
        <v>13.8</v>
      </c>
      <c r="C105" s="3" t="str">
        <f>Synthèse!C122</f>
        <v>Dans chaque page web, chaque contenu en mouvement ou clignotant est-il contrôlable par l’utilisateur ?</v>
      </c>
      <c r="D105" s="12" t="s">
        <v>31</v>
      </c>
      <c r="E105" s="3"/>
      <c r="F105" s="3"/>
    </row>
    <row r="106" spans="1:6" ht="57">
      <c r="A106" s="135"/>
      <c r="B106" s="12" t="str">
        <f>Synthèse!B123</f>
        <v>13.9</v>
      </c>
      <c r="C106" s="3" t="str">
        <f>Synthèse!C123</f>
        <v>Dans chaque page web, le contenu proposé est-il consultable quelle que soit l’orientation de l’écran (portait ou paysage) (hors cas particuliers) ?</v>
      </c>
      <c r="D106" s="12" t="s">
        <v>31</v>
      </c>
      <c r="E106" s="3"/>
      <c r="F106" s="3"/>
    </row>
    <row r="107" spans="1:6" ht="71.25">
      <c r="A107" s="135"/>
      <c r="B107" s="12" t="str">
        <f>Synthèse!B124</f>
        <v>13.10</v>
      </c>
      <c r="C107" s="3" t="str">
        <f>Synthèse!C124</f>
        <v>Dans chaque page web, les fonctionnalités utilisables ou disponibles au moyen d’un geste complexe peuvent-elles être également disponibles au moyen d’un geste simple (hors cas particuliers) ?</v>
      </c>
      <c r="D107" s="12" t="s">
        <v>31</v>
      </c>
      <c r="E107" s="3"/>
      <c r="F107" s="3"/>
    </row>
    <row r="108" spans="1:6" ht="71.25">
      <c r="A108" s="135"/>
      <c r="B108" s="12" t="str">
        <f>Synthèse!B125</f>
        <v>13.11</v>
      </c>
      <c r="C108" s="3" t="str">
        <f>Synthèse!C125</f>
        <v>Dans chaque page web, les actions déclenchées au moyen d’un dispositif de pointage sur un point unique de l’écran peuvent-elles faire l’objet d’une annulation (hors cas particuliers) ?</v>
      </c>
      <c r="D108" s="12" t="s">
        <v>31</v>
      </c>
      <c r="E108" s="3"/>
      <c r="F108" s="3"/>
    </row>
    <row r="109" spans="1:6" ht="57">
      <c r="A109" s="135"/>
      <c r="B109" s="12" t="str">
        <f>Synthèse!B126</f>
        <v>13.12</v>
      </c>
      <c r="C109" s="3" t="str">
        <f>Synthèse!C126</f>
        <v>Dans chaque page web, les fonctionnalités qui impliquent un mouvement de l’appareil ou vers l’appareil peuvent-elles être satisfaites de manière alternative (hors cas particuliers) ?</v>
      </c>
      <c r="D109" s="12" t="s">
        <v>31</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19" priority="2" stopIfTrue="1" operator="equal">
      <formula>"C"</formula>
    </cfRule>
  </conditionalFormatting>
  <conditionalFormatting sqref="D4:D109">
    <cfRule type="cellIs" dxfId="18" priority="4" stopIfTrue="1" operator="equal">
      <formula>"NA"</formula>
    </cfRule>
  </conditionalFormatting>
  <conditionalFormatting sqref="D4:D109">
    <cfRule type="cellIs" dxfId="17" priority="1" stopIfTrue="1" operator="equal">
      <formula>"NCT"</formula>
    </cfRule>
    <cfRule type="cellIs" dxfId="16" priority="3" stopIfTrue="1" operator="equal">
      <formula>"NC"</formula>
    </cfRule>
  </conditionalFormatting>
  <conditionalFormatting sqref="D4:D109">
    <cfRule type="cellIs" dxfId="15" priority="5" stopIfTrue="1" operator="equal">
      <formula>"NT"</formula>
    </cfRule>
  </conditionalFormatting>
  <dataValidations count="2">
    <dataValidation type="list" showErrorMessage="1" sqref="D4">
      <formula1>"C,NC,NA,NT"</formula1>
    </dataValidation>
    <dataValidation type="list" showErrorMessage="1" sqref="D5:D109">
      <formula1>"C,NC,NCT,NA,NT"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Échantillon</vt:lpstr>
      <vt:lpstr>Synthèse</vt:lpstr>
      <vt:lpstr>P01</vt:lpstr>
      <vt:lpstr>P02</vt:lpstr>
      <vt:lpstr>P03</vt:lpstr>
      <vt:lpstr>P04</vt:lpstr>
      <vt:lpstr>P05</vt:lpstr>
      <vt:lpstr>P06</vt:lpstr>
      <vt:lpstr>P07</vt:lpstr>
      <vt:lpstr>P08</vt:lpstr>
      <vt:lpstr>P09</vt:lpstr>
      <vt:lpstr>P10</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RAVOT Nathalie</dc:creator>
  <cp:lastModifiedBy>SAVIGNAT Marie-Nathalie</cp:lastModifiedBy>
  <cp:revision>529</cp:revision>
  <dcterms:created xsi:type="dcterms:W3CDTF">2015-03-10T09:08:51Z</dcterms:created>
  <dcterms:modified xsi:type="dcterms:W3CDTF">2022-01-24T16:20:49Z</dcterms:modified>
</cp:coreProperties>
</file>